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0" windowWidth="12120" windowHeight="9120" activeTab="1"/>
  </bookViews>
  <sheets>
    <sheet name="エントリ代表者記入" sheetId="1" r:id="rId1"/>
    <sheet name="参加者申込用紙" sheetId="2" r:id="rId2"/>
  </sheets>
  <definedNames>
    <definedName name="バス">'参加者申込用紙'!$T:$T</definedName>
  </definedNames>
  <calcPr fullCalcOnLoad="1"/>
</workbook>
</file>

<file path=xl/sharedStrings.xml><?xml version="1.0" encoding="utf-8"?>
<sst xmlns="http://schemas.openxmlformats.org/spreadsheetml/2006/main" count="80" uniqueCount="55">
  <si>
    <t>住所</t>
  </si>
  <si>
    <t>氏名</t>
  </si>
  <si>
    <t>電話番号</t>
  </si>
  <si>
    <t>郵便番号</t>
  </si>
  <si>
    <t>E-mail</t>
  </si>
  <si>
    <t>合計人数</t>
  </si>
  <si>
    <t>エントリ代表者氏名</t>
  </si>
  <si>
    <t>英数字は全て半角でお願いします。</t>
  </si>
  <si>
    <t>E-Card No.
(My-CARD
利用者のみ）</t>
  </si>
  <si>
    <t>スペースは半角スペースでお願いします。</t>
  </si>
  <si>
    <t>ふりがな
（ひらがな）</t>
  </si>
  <si>
    <t>必要人数分、行をコピーしてください。</t>
  </si>
  <si>
    <t>ME</t>
  </si>
  <si>
    <t>申込む</t>
  </si>
  <si>
    <t>TA</t>
  </si>
  <si>
    <t>すべての参加費合計</t>
  </si>
  <si>
    <r>
      <t>11月10日</t>
    </r>
    <r>
      <rPr>
        <sz val="9"/>
        <rFont val="ＭＳ Ｐゴシック"/>
        <family val="3"/>
      </rPr>
      <t xml:space="preserve">
モデル
イベント
事前申込
(\500)</t>
    </r>
  </si>
  <si>
    <t>TN</t>
  </si>
  <si>
    <t>参加費
小計
（自動
計算）</t>
  </si>
  <si>
    <t>記入例</t>
  </si>
  <si>
    <t>駐車券希望台数</t>
  </si>
  <si>
    <t>日光2日間大会2007 申込用紙</t>
  </si>
  <si>
    <t>年齢</t>
  </si>
  <si>
    <t>高校生以下
または
一般
の区別</t>
  </si>
  <si>
    <t>一般</t>
  </si>
  <si>
    <t>レンタルする</t>
  </si>
  <si>
    <t>クラブ名
または
所属名</t>
  </si>
  <si>
    <t>WN</t>
  </si>
  <si>
    <t>MAL</t>
  </si>
  <si>
    <r>
      <t>11月10日</t>
    </r>
    <r>
      <rPr>
        <sz val="9"/>
        <rFont val="ＭＳ Ｐゴシック"/>
        <family val="3"/>
      </rPr>
      <t xml:space="preserve">
トレイルO
参加クラス
(\1,000)
</t>
    </r>
    <r>
      <rPr>
        <sz val="6"/>
        <rFont val="ＭＳ Ｐゴシック"/>
        <family val="3"/>
      </rPr>
      <t>（高校生以下\500）</t>
    </r>
  </si>
  <si>
    <r>
      <t>11月11日</t>
    </r>
    <r>
      <rPr>
        <sz val="9"/>
        <rFont val="ＭＳ Ｐゴシック"/>
        <family val="3"/>
      </rPr>
      <t xml:space="preserve">
インカレロング
併設大会
参加クラス
（一般\4,500）
</t>
    </r>
    <r>
      <rPr>
        <sz val="6"/>
        <rFont val="ＭＳ Ｐゴシック"/>
        <family val="3"/>
      </rPr>
      <t>（高校生以下\1,000）</t>
    </r>
  </si>
  <si>
    <t>E-CARD
レンタル
(\500）
2日間分</t>
  </si>
  <si>
    <t>高校生以下</t>
  </si>
  <si>
    <r>
      <t xml:space="preserve">インカレ
ロング
併設大会
参加費
</t>
    </r>
    <r>
      <rPr>
        <b/>
        <sz val="8"/>
        <rFont val="ＭＳ Ｐゴシック"/>
        <family val="3"/>
      </rPr>
      <t>自動計算</t>
    </r>
  </si>
  <si>
    <r>
      <t xml:space="preserve">モデル
イベント
参加費
</t>
    </r>
    <r>
      <rPr>
        <b/>
        <sz val="8"/>
        <rFont val="ＭＳ Ｐゴシック"/>
        <family val="3"/>
      </rPr>
      <t>自動
計算</t>
    </r>
  </si>
  <si>
    <r>
      <t xml:space="preserve">トレイル
O
参加費
</t>
    </r>
    <r>
      <rPr>
        <b/>
        <sz val="8"/>
        <rFont val="ＭＳ Ｐゴシック"/>
        <family val="3"/>
      </rPr>
      <t>自動
計算</t>
    </r>
  </si>
  <si>
    <r>
      <t xml:space="preserve">スプリント
カップ
参加費
</t>
    </r>
    <r>
      <rPr>
        <b/>
        <sz val="8"/>
        <rFont val="ＭＳ Ｐゴシック"/>
        <family val="3"/>
      </rPr>
      <t>自動
計算</t>
    </r>
  </si>
  <si>
    <t>和泉 美森</t>
  </si>
  <si>
    <t>日光クラブ</t>
  </si>
  <si>
    <t>性別</t>
  </si>
  <si>
    <t>男</t>
  </si>
  <si>
    <t>女</t>
  </si>
  <si>
    <t>野口 国道</t>
  </si>
  <si>
    <t>大谷 清美</t>
  </si>
  <si>
    <r>
      <t xml:space="preserve">E-card
レンタル
料金
</t>
    </r>
    <r>
      <rPr>
        <b/>
        <sz val="8"/>
        <rFont val="ＭＳ Ｐゴシック"/>
        <family val="3"/>
      </rPr>
      <t>自動計算</t>
    </r>
  </si>
  <si>
    <t>W50A</t>
  </si>
  <si>
    <t>いずみ みもり</t>
  </si>
  <si>
    <t>のぐち くにみち</t>
  </si>
  <si>
    <t>だいや きよみ</t>
  </si>
  <si>
    <t>生年月日
（保険で必要）</t>
  </si>
  <si>
    <t>参加費振込金融機関名</t>
  </si>
  <si>
    <t>振込日</t>
  </si>
  <si>
    <t>日光2日間大会（インカレロング2007併設大会・スプリントカップ最終戦）エントリフォーム</t>
  </si>
  <si>
    <r>
      <t>11月10日</t>
    </r>
    <r>
      <rPr>
        <sz val="9"/>
        <rFont val="ＭＳ Ｐゴシック"/>
        <family val="3"/>
      </rPr>
      <t xml:space="preserve">
スプリントカップ
参加クラス
（ME/WE \4,000)
（M/W12-18 \500）
（その他 \2,000）</t>
    </r>
  </si>
  <si>
    <t>W18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</si>
</sst>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台&quot;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9"/>
      <color indexed="10"/>
      <name val="ＭＳ Ｐゴシック"/>
      <family val="3"/>
    </font>
    <font>
      <sz val="8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b/>
      <sz val="9"/>
      <color indexed="9"/>
      <name val="ＭＳ Ｐゴシック"/>
      <family val="3"/>
    </font>
    <font>
      <b/>
      <sz val="8"/>
      <name val="ＭＳ Ｐゴシック"/>
      <family val="3"/>
    </font>
    <font>
      <sz val="9"/>
      <name val="MS UI Gothic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NumberFormat="1" applyFont="1" applyAlignment="1" applyProtection="1">
      <alignment horizontal="left" vertical="center"/>
      <protection locked="0"/>
    </xf>
    <xf numFmtId="0" fontId="2" fillId="0" borderId="1" xfId="0" applyNumberFormat="1" applyFont="1" applyBorder="1" applyAlignment="1" applyProtection="1">
      <alignment horizontal="left" vertical="center"/>
      <protection locked="0"/>
    </xf>
    <xf numFmtId="0" fontId="4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/>
    </xf>
    <xf numFmtId="0" fontId="2" fillId="2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Alignment="1" applyProtection="1">
      <alignment horizontal="left" vertical="top"/>
      <protection locked="0"/>
    </xf>
    <xf numFmtId="5" fontId="7" fillId="0" borderId="1" xfId="0" applyNumberFormat="1" applyFont="1" applyBorder="1" applyAlignment="1">
      <alignment horizontal="left" vertical="center"/>
    </xf>
    <xf numFmtId="0" fontId="7" fillId="3" borderId="1" xfId="0" applyNumberFormat="1" applyFont="1" applyFill="1" applyBorder="1" applyAlignment="1" applyProtection="1">
      <alignment horizontal="left" vertical="top" wrapText="1"/>
      <protection locked="0"/>
    </xf>
    <xf numFmtId="0" fontId="2" fillId="4" borderId="1" xfId="0" applyNumberFormat="1" applyFont="1" applyFill="1" applyBorder="1" applyAlignment="1" applyProtection="1">
      <alignment horizontal="left" vertical="top" wrapText="1"/>
      <protection locked="0"/>
    </xf>
    <xf numFmtId="5" fontId="7" fillId="4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Alignment="1" applyProtection="1">
      <alignment horizontal="left" vertical="center"/>
      <protection locked="0"/>
    </xf>
    <xf numFmtId="180" fontId="2" fillId="0" borderId="1" xfId="0" applyNumberFormat="1" applyFont="1" applyBorder="1" applyAlignment="1">
      <alignment horizontal="left" vertical="center"/>
    </xf>
    <xf numFmtId="0" fontId="7" fillId="5" borderId="1" xfId="0" applyNumberFormat="1" applyFont="1" applyFill="1" applyBorder="1" applyAlignment="1" applyProtection="1">
      <alignment horizontal="left" vertical="top" wrapText="1"/>
      <protection locked="0"/>
    </xf>
    <xf numFmtId="0" fontId="5" fillId="4" borderId="1" xfId="0" applyNumberFormat="1" applyFont="1" applyFill="1" applyBorder="1" applyAlignment="1" applyProtection="1">
      <alignment horizontal="left" vertical="top" wrapText="1"/>
      <protection locked="0"/>
    </xf>
    <xf numFmtId="5" fontId="8" fillId="4" borderId="1" xfId="0" applyNumberFormat="1" applyFont="1" applyFill="1" applyBorder="1" applyAlignment="1" applyProtection="1">
      <alignment horizontal="right" vertical="center" wrapText="1"/>
      <protection locked="0"/>
    </xf>
    <xf numFmtId="14" fontId="2" fillId="0" borderId="1" xfId="0" applyNumberFormat="1" applyFont="1" applyBorder="1" applyAlignment="1" applyProtection="1">
      <alignment horizontal="left" vertical="center"/>
      <protection locked="0"/>
    </xf>
    <xf numFmtId="14" fontId="4" fillId="0" borderId="1" xfId="0" applyNumberFormat="1" applyFont="1" applyBorder="1" applyAlignment="1" applyProtection="1">
      <alignment horizontal="left" vertical="center"/>
      <protection locked="0"/>
    </xf>
    <xf numFmtId="5" fontId="7" fillId="0" borderId="0" xfId="0" applyNumberFormat="1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" sqref="A1"/>
    </sheetView>
  </sheetViews>
  <sheetFormatPr defaultColWidth="9.00390625" defaultRowHeight="13.5"/>
  <cols>
    <col min="1" max="1" width="20.50390625" style="2" customWidth="1"/>
    <col min="2" max="2" width="32.00390625" style="2" customWidth="1"/>
    <col min="3" max="16384" width="9.00390625" style="2" customWidth="1"/>
  </cols>
  <sheetData>
    <row r="1" ht="14.25">
      <c r="A1" s="4" t="s">
        <v>52</v>
      </c>
    </row>
    <row r="3" spans="1:2" ht="11.25">
      <c r="A3" s="3" t="s">
        <v>6</v>
      </c>
      <c r="B3" s="3"/>
    </row>
    <row r="4" spans="1:2" ht="11.25">
      <c r="A4" s="3" t="s">
        <v>4</v>
      </c>
      <c r="B4" s="3"/>
    </row>
    <row r="5" spans="1:2" ht="11.25">
      <c r="A5" s="3" t="s">
        <v>2</v>
      </c>
      <c r="B5" s="3"/>
    </row>
    <row r="6" spans="1:2" ht="11.25">
      <c r="A6" s="3" t="s">
        <v>3</v>
      </c>
      <c r="B6" s="3"/>
    </row>
    <row r="7" spans="1:2" ht="11.25">
      <c r="A7" s="3" t="s">
        <v>0</v>
      </c>
      <c r="B7" s="3"/>
    </row>
    <row r="8" spans="1:2" ht="11.25">
      <c r="A8" s="3" t="s">
        <v>5</v>
      </c>
      <c r="B8" s="3"/>
    </row>
    <row r="9" spans="1:2" ht="14.25">
      <c r="A9" s="12" t="s">
        <v>15</v>
      </c>
      <c r="B9" s="15">
        <v>0</v>
      </c>
    </row>
    <row r="10" spans="1:2" ht="14.25">
      <c r="A10" s="4"/>
      <c r="B10" s="26"/>
    </row>
    <row r="11" spans="1:2" ht="11.25">
      <c r="A11" s="3" t="s">
        <v>50</v>
      </c>
      <c r="B11" s="15"/>
    </row>
    <row r="12" spans="1:2" ht="11.25">
      <c r="A12" s="3" t="s">
        <v>51</v>
      </c>
      <c r="B12" s="27"/>
    </row>
    <row r="14" spans="1:2" ht="11.25">
      <c r="A14" s="3" t="s">
        <v>20</v>
      </c>
      <c r="B14" s="20">
        <v>0</v>
      </c>
    </row>
  </sheetData>
  <dataValidations count="3">
    <dataValidation type="whole" allowBlank="1" showInputMessage="1" showErrorMessage="1" sqref="B9:B10">
      <formula1>0</formula1>
      <formula2>999999</formula2>
    </dataValidation>
    <dataValidation type="whole" allowBlank="1" showInputMessage="1" showErrorMessage="1" sqref="B14">
      <formula1>0</formula1>
      <formula2>10</formula2>
    </dataValidation>
    <dataValidation allowBlank="1" showErrorMessage="1" sqref="B12"/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7" customWidth="1"/>
    <col min="2" max="2" width="11.375" style="7" customWidth="1"/>
    <col min="3" max="3" width="13.125" style="7" customWidth="1"/>
    <col min="4" max="4" width="3.25390625" style="7" customWidth="1"/>
    <col min="5" max="5" width="10.375" style="7" bestFit="1" customWidth="1"/>
    <col min="6" max="6" width="4.50390625" style="7" bestFit="1" customWidth="1"/>
    <col min="7" max="7" width="8.125" style="7" customWidth="1"/>
    <col min="8" max="8" width="9.75390625" style="7" bestFit="1" customWidth="1"/>
    <col min="9" max="9" width="8.875" style="7" customWidth="1"/>
    <col min="10" max="10" width="7.50390625" style="7" bestFit="1" customWidth="1"/>
    <col min="11" max="11" width="11.375" style="7" bestFit="1" customWidth="1"/>
    <col min="12" max="12" width="7.125" style="7" customWidth="1"/>
    <col min="13" max="13" width="7.75390625" style="7" customWidth="1"/>
    <col min="14" max="14" width="6.00390625" style="7" bestFit="1" customWidth="1"/>
    <col min="15" max="15" width="9.00390625" style="7" customWidth="1"/>
    <col min="16" max="16" width="6.25390625" style="7" bestFit="1" customWidth="1"/>
    <col min="17" max="17" width="12.375" style="7" customWidth="1"/>
    <col min="18" max="18" width="7.875" style="7" customWidth="1"/>
    <col min="19" max="19" width="6.50390625" style="7" customWidth="1"/>
    <col min="20" max="16384" width="9.00390625" style="7" customWidth="1"/>
  </cols>
  <sheetData>
    <row r="1" spans="1:19" ht="14.25">
      <c r="A1" s="5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s="14" customFormat="1" ht="78.75">
      <c r="A2" s="13" t="s">
        <v>26</v>
      </c>
      <c r="B2" s="13" t="s">
        <v>1</v>
      </c>
      <c r="C2" s="13" t="s">
        <v>10</v>
      </c>
      <c r="D2" s="13" t="s">
        <v>39</v>
      </c>
      <c r="E2" s="13" t="s">
        <v>49</v>
      </c>
      <c r="F2" s="13" t="s">
        <v>22</v>
      </c>
      <c r="G2" s="13" t="s">
        <v>23</v>
      </c>
      <c r="H2" s="13" t="s">
        <v>8</v>
      </c>
      <c r="I2" s="13" t="s">
        <v>31</v>
      </c>
      <c r="J2" s="22" t="s">
        <v>44</v>
      </c>
      <c r="K2" s="21" t="s">
        <v>30</v>
      </c>
      <c r="L2" s="22" t="s">
        <v>33</v>
      </c>
      <c r="M2" s="16" t="s">
        <v>16</v>
      </c>
      <c r="N2" s="22" t="s">
        <v>34</v>
      </c>
      <c r="O2" s="16" t="s">
        <v>29</v>
      </c>
      <c r="P2" s="22" t="s">
        <v>35</v>
      </c>
      <c r="Q2" s="16" t="s">
        <v>53</v>
      </c>
      <c r="R2" s="22" t="s">
        <v>36</v>
      </c>
      <c r="S2" s="17" t="s">
        <v>18</v>
      </c>
    </row>
    <row r="3" spans="1:19" ht="11.25">
      <c r="A3" s="8"/>
      <c r="B3" s="8"/>
      <c r="C3" s="8"/>
      <c r="D3" s="8"/>
      <c r="E3" s="24"/>
      <c r="F3" s="8"/>
      <c r="G3" s="8"/>
      <c r="H3" s="10"/>
      <c r="I3" s="8"/>
      <c r="J3" s="23">
        <f>IF(I3="",0,500)</f>
        <v>0</v>
      </c>
      <c r="K3" s="10"/>
      <c r="L3" s="23">
        <f>IF(K3="",0,IF(G3="高校生以下",1000,4500))</f>
        <v>0</v>
      </c>
      <c r="M3" s="8"/>
      <c r="N3" s="23">
        <f>IF(M3="",0,500)</f>
        <v>0</v>
      </c>
      <c r="O3" s="8"/>
      <c r="P3" s="23">
        <f>IF(O3="",0,IF(G3="高校生以下",500,1000))</f>
        <v>0</v>
      </c>
      <c r="Q3" s="8"/>
      <c r="R3" s="23">
        <f>IF(Q3="",0,IF(OR((Q3="ME"),(Q3="WE")),4000,IF(OR((Q3="M12"),(Q3="W12"),(Q3="M15"),(Q3="W15"),(Q3="M18"),(Q3="W18")),500,2000)))</f>
        <v>0</v>
      </c>
      <c r="S3" s="18">
        <f>+J3+L3+N3+P3+R3</f>
        <v>0</v>
      </c>
    </row>
    <row r="5" ht="11.25">
      <c r="A5" s="7" t="s">
        <v>11</v>
      </c>
    </row>
    <row r="6" ht="11.25">
      <c r="A6" s="7" t="s">
        <v>7</v>
      </c>
    </row>
    <row r="7" ht="11.25">
      <c r="A7" s="7" t="s">
        <v>9</v>
      </c>
    </row>
    <row r="9" ht="11.25">
      <c r="A9" s="19" t="s">
        <v>19</v>
      </c>
    </row>
    <row r="10" spans="1:19" s="14" customFormat="1" ht="67.5">
      <c r="A10" s="13" t="s">
        <v>26</v>
      </c>
      <c r="B10" s="13" t="s">
        <v>1</v>
      </c>
      <c r="C10" s="13" t="s">
        <v>10</v>
      </c>
      <c r="D10" s="13" t="s">
        <v>39</v>
      </c>
      <c r="E10" s="13" t="s">
        <v>49</v>
      </c>
      <c r="F10" s="13" t="s">
        <v>22</v>
      </c>
      <c r="G10" s="13" t="s">
        <v>23</v>
      </c>
      <c r="H10" s="13" t="s">
        <v>8</v>
      </c>
      <c r="I10" s="13" t="s">
        <v>31</v>
      </c>
      <c r="J10" s="22" t="s">
        <v>44</v>
      </c>
      <c r="K10" s="21" t="s">
        <v>30</v>
      </c>
      <c r="L10" s="22" t="s">
        <v>33</v>
      </c>
      <c r="M10" s="16" t="s">
        <v>16</v>
      </c>
      <c r="N10" s="22" t="s">
        <v>34</v>
      </c>
      <c r="O10" s="16" t="s">
        <v>29</v>
      </c>
      <c r="P10" s="22" t="s">
        <v>35</v>
      </c>
      <c r="Q10" s="16" t="s">
        <v>53</v>
      </c>
      <c r="R10" s="22" t="s">
        <v>36</v>
      </c>
      <c r="S10" s="17" t="s">
        <v>18</v>
      </c>
    </row>
    <row r="11" spans="1:19" ht="11.25">
      <c r="A11" s="9" t="s">
        <v>38</v>
      </c>
      <c r="B11" s="9" t="s">
        <v>37</v>
      </c>
      <c r="C11" s="9" t="s">
        <v>46</v>
      </c>
      <c r="D11" s="9" t="s">
        <v>41</v>
      </c>
      <c r="E11" s="25">
        <v>19360</v>
      </c>
      <c r="F11" s="9">
        <v>55</v>
      </c>
      <c r="G11" s="9" t="s">
        <v>24</v>
      </c>
      <c r="H11" s="11">
        <v>123456</v>
      </c>
      <c r="I11" s="9"/>
      <c r="J11" s="23">
        <f>IF(I11="",0,500)</f>
        <v>0</v>
      </c>
      <c r="K11" s="11" t="s">
        <v>45</v>
      </c>
      <c r="L11" s="23">
        <f>IF(K11="",0,IF(G11="高校生以下",1000,4500))</f>
        <v>4500</v>
      </c>
      <c r="M11" s="9"/>
      <c r="N11" s="23">
        <f>IF(M11="",0,500)</f>
        <v>0</v>
      </c>
      <c r="O11" s="9" t="s">
        <v>14</v>
      </c>
      <c r="P11" s="23">
        <f>IF(O11="",0,IF(G11="高校生以下",500,1000))</f>
        <v>1000</v>
      </c>
      <c r="Q11" s="9"/>
      <c r="R11" s="23">
        <f>IF(Q11="",0,IF(OR((Q11="ME"),(Q11="WE")),4000,IF(OR((Q11="M12"),(Q11="W12"),(Q11="M15"),(Q11="W15"),(Q11="M18"),(Q11="W18")),500,2000)))</f>
        <v>0</v>
      </c>
      <c r="S11" s="18">
        <f>+J11+L11+N11+P11+R11</f>
        <v>5500</v>
      </c>
    </row>
    <row r="12" spans="1:19" ht="11.25">
      <c r="A12" s="9" t="s">
        <v>38</v>
      </c>
      <c r="B12" s="9" t="s">
        <v>42</v>
      </c>
      <c r="C12" s="9" t="s">
        <v>47</v>
      </c>
      <c r="D12" s="9" t="s">
        <v>40</v>
      </c>
      <c r="E12" s="25">
        <v>30714</v>
      </c>
      <c r="F12" s="9">
        <v>24</v>
      </c>
      <c r="G12" s="9" t="s">
        <v>24</v>
      </c>
      <c r="H12" s="11">
        <v>987654</v>
      </c>
      <c r="I12" s="9"/>
      <c r="J12" s="23">
        <f>IF(I12="",0,500)</f>
        <v>0</v>
      </c>
      <c r="K12" s="11" t="s">
        <v>28</v>
      </c>
      <c r="L12" s="23">
        <f>IF(K12="",0,IF(G12="高校生以下",1000,4500))</f>
        <v>4500</v>
      </c>
      <c r="M12" s="9" t="s">
        <v>13</v>
      </c>
      <c r="N12" s="23">
        <f>IF(M12="",0,500)</f>
        <v>500</v>
      </c>
      <c r="O12" s="9" t="s">
        <v>14</v>
      </c>
      <c r="P12" s="23">
        <f>IF(O12="",0,IF(G12="高校生以下",500,1000))</f>
        <v>1000</v>
      </c>
      <c r="Q12" s="9" t="s">
        <v>12</v>
      </c>
      <c r="R12" s="23">
        <f>IF(Q12="",0,IF(OR((Q12="ME"),(Q12="WE")),4000,IF(OR((Q12="M12"),(Q12="W12"),(Q12="M15"),(Q12="W15"),(Q12="M18"),(Q12="W18")),500,2000)))</f>
        <v>4000</v>
      </c>
      <c r="S12" s="18">
        <f>+J12+L12+N12+P12+R12</f>
        <v>10000</v>
      </c>
    </row>
    <row r="13" spans="1:19" ht="11.25">
      <c r="A13" s="9" t="s">
        <v>38</v>
      </c>
      <c r="B13" s="9" t="s">
        <v>43</v>
      </c>
      <c r="C13" s="9" t="s">
        <v>48</v>
      </c>
      <c r="D13" s="9" t="s">
        <v>41</v>
      </c>
      <c r="E13" s="25">
        <v>33327</v>
      </c>
      <c r="F13" s="9">
        <v>17</v>
      </c>
      <c r="G13" s="9" t="s">
        <v>32</v>
      </c>
      <c r="H13" s="11"/>
      <c r="I13" s="9" t="s">
        <v>25</v>
      </c>
      <c r="J13" s="23">
        <f>IF(I13="",0,500)</f>
        <v>500</v>
      </c>
      <c r="K13" s="11" t="s">
        <v>27</v>
      </c>
      <c r="L13" s="23">
        <f>IF(K13="",0,IF(G13="高校生以下",1000,4500))</f>
        <v>1000</v>
      </c>
      <c r="M13" s="9" t="s">
        <v>13</v>
      </c>
      <c r="N13" s="23">
        <f>IF(M13="",0,500)</f>
        <v>500</v>
      </c>
      <c r="O13" s="9" t="s">
        <v>17</v>
      </c>
      <c r="P13" s="23">
        <f>IF(O13="",0,IF(G13="高校生以下",500,1000))</f>
        <v>500</v>
      </c>
      <c r="Q13" s="9" t="s">
        <v>54</v>
      </c>
      <c r="R13" s="23">
        <f>IF(Q13="",0,IF(OR((Q13="ME"),(Q13="WE")),4000,IF(OR((Q13="M12"),(Q13="W12"),(Q13="M15"),(Q13="W15"),(Q13="M18"),(Q13="W18")),500,2000)))</f>
        <v>500</v>
      </c>
      <c r="S13" s="18">
        <f>+J13+L13+N13+P13+R13</f>
        <v>3000</v>
      </c>
    </row>
    <row r="14" ht="11.25">
      <c r="A14" s="1"/>
    </row>
  </sheetData>
  <dataValidations count="13">
    <dataValidation type="textLength" allowBlank="1" showInputMessage="1" showErrorMessage="1" promptTitle="氏名" prompt="スペースは半角でお願いします" imeMode="on" sqref="B3 B11:B13">
      <formula1>0</formula1>
      <formula2>10</formula2>
    </dataValidation>
    <dataValidation allowBlank="1" showInputMessage="1" showErrorMessage="1" promptTitle="ふりがな" prompt="ひらがなで入力願います" imeMode="hiragana" sqref="C3 C11:C13"/>
    <dataValidation type="whole" allowBlank="1" showInputMessage="1" showErrorMessage="1" promptTitle="E-card No." prompt="半角数字でお願いします" sqref="H3 H11:H13">
      <formula1>0</formula1>
      <formula2>999999</formula2>
    </dataValidation>
    <dataValidation type="list" allowBlank="1" showInputMessage="1" showErrorMessage="1" promptTitle="トレイルO" prompt="トレイルOの参加クラスです。" sqref="O3 O11:O13">
      <formula1>",TA,TN"</formula1>
    </dataValidation>
    <dataValidation type="list" allowBlank="1" showInputMessage="1" showErrorMessage="1" promptTitle="モデルイベント" prompt="事前申込み受付です。&#10;当日参加もできます。" sqref="M3 M11:M13">
      <formula1>",申込む"</formula1>
    </dataValidation>
    <dataValidation type="whole" allowBlank="1" showInputMessage="1" showErrorMessage="1" promptTitle="参加費小計" prompt="自動計算されます" sqref="S3 S11:S13">
      <formula1>0</formula1>
      <formula2>7500</formula2>
    </dataValidation>
    <dataValidation type="list" allowBlank="1" showInputMessage="1" showErrorMessage="1" prompt="高校生以下は各種参加料金が割引になります。" imeMode="halfAlpha" sqref="G11:G13 G3">
      <formula1>"一般,高校生以下"</formula1>
    </dataValidation>
    <dataValidation type="whole" allowBlank="1" showInputMessage="1" showErrorMessage="1" promptTitle="年齢" prompt="半角数字" imeMode="halfAlpha" sqref="F11:F13 F3">
      <formula1>0</formula1>
      <formula2>99</formula2>
    </dataValidation>
    <dataValidation type="list" allowBlank="1" showInputMessage="1" showErrorMessage="1" promptTitle="E-cardレンタル" imeMode="halfAlpha" sqref="I3 I11:I13">
      <formula1>",レンタルする"</formula1>
    </dataValidation>
    <dataValidation type="list" allowBlank="1" showInputMessage="1" showErrorMessage="1" promptTitle="インカレロング併設大会" prompt="参加クラスを選択してください。" sqref="K3 K11:K13">
      <formula1>",MAL,MAS,M50A,MB,MN,WAL,WAS,W50A,WB,WN"</formula1>
    </dataValidation>
    <dataValidation type="list" allowBlank="1" showInputMessage="1" showErrorMessage="1" promptTitle="性別" imeMode="hiragana" sqref="D3 D11:D13">
      <formula1>"男,女"</formula1>
    </dataValidation>
    <dataValidation type="date" allowBlank="1" showInputMessage="1" showErrorMessage="1" promptTitle="性別" imeMode="hiragana" sqref="E3 E11:E13">
      <formula1>7306</formula1>
      <formula2>38717</formula2>
    </dataValidation>
    <dataValidation type="list" allowBlank="1" showInputMessage="1" showErrorMessage="1" promptTitle="駒ヶ根高原スプリント" sqref="Q3 Q11:Q13">
      <formula1>",ME,M12,M15,M18,M20,M21,M35,M50,WE,W12,W15,W18,W20,W21,W35,W50"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kimura</cp:lastModifiedBy>
  <dcterms:created xsi:type="dcterms:W3CDTF">2004-07-20T13:30:39Z</dcterms:created>
  <dcterms:modified xsi:type="dcterms:W3CDTF">2007-09-29T12:46:22Z</dcterms:modified>
  <cp:category/>
  <cp:version/>
  <cp:contentType/>
  <cp:contentStatus/>
</cp:coreProperties>
</file>