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5" windowHeight="10275" tabRatio="668" activeTab="0"/>
  </bookViews>
  <sheets>
    <sheet name="【表紙】代表者記入欄(個人申込でも表紙記入は必要です）" sheetId="1" r:id="rId1"/>
    <sheet name="クラブ７人リレー大会" sheetId="2" r:id="rId2"/>
    <sheet name="前日スプリント申込用紙" sheetId="3" r:id="rId3"/>
  </sheets>
  <definedNames>
    <definedName name="バス" localSheetId="2">'前日スプリント申込用紙'!#REF!</definedName>
    <definedName name="バス">#REF!</definedName>
  </definedNames>
  <calcPr fullCalcOnLoad="1"/>
</workbook>
</file>

<file path=xl/sharedStrings.xml><?xml version="1.0" encoding="utf-8"?>
<sst xmlns="http://schemas.openxmlformats.org/spreadsheetml/2006/main" count="225" uniqueCount="145">
  <si>
    <t>氏名</t>
  </si>
  <si>
    <t>参加クラス</t>
  </si>
  <si>
    <t>性別</t>
  </si>
  <si>
    <t>男</t>
  </si>
  <si>
    <t>チーム名</t>
  </si>
  <si>
    <t>走順</t>
  </si>
  <si>
    <t>1走</t>
  </si>
  <si>
    <t>2走</t>
  </si>
  <si>
    <t>3走</t>
  </si>
  <si>
    <t>4走</t>
  </si>
  <si>
    <t>5走</t>
  </si>
  <si>
    <t>6走</t>
  </si>
  <si>
    <t>7走</t>
  </si>
  <si>
    <t>年齢</t>
  </si>
  <si>
    <t>参加形態</t>
  </si>
  <si>
    <t>記入例</t>
  </si>
  <si>
    <t>正規</t>
  </si>
  <si>
    <t>女</t>
  </si>
  <si>
    <t>宝剣直人</t>
  </si>
  <si>
    <t>特別表彰対象</t>
  </si>
  <si>
    <t>（ベテランカップの記入は4走まで。英数字は半角でお願いします。）</t>
  </si>
  <si>
    <t>箕輪みるく</t>
  </si>
  <si>
    <t>早太郎クラブ</t>
  </si>
  <si>
    <t>霊犬早太郎</t>
  </si>
  <si>
    <t>エントリ代表者氏名</t>
  </si>
  <si>
    <t>電話番号</t>
  </si>
  <si>
    <t>郵便番号</t>
  </si>
  <si>
    <t>住所</t>
  </si>
  <si>
    <t>E-mail</t>
  </si>
  <si>
    <t>クラブ名</t>
  </si>
  <si>
    <t>選択してください</t>
  </si>
  <si>
    <t>生年月日</t>
  </si>
  <si>
    <t>参加費払込金融機関名</t>
  </si>
  <si>
    <t>支店、郵便局名</t>
  </si>
  <si>
    <t>振込み日</t>
  </si>
  <si>
    <t>携帯番号</t>
  </si>
  <si>
    <t>（実在しない氏名でのエントリーはできません。）</t>
  </si>
  <si>
    <t>-</t>
  </si>
  <si>
    <r>
      <t>個人
合計
費用</t>
    </r>
    <r>
      <rPr>
        <sz val="9"/>
        <rFont val="ＭＳ Ｐゴシック"/>
        <family val="3"/>
      </rPr>
      <t xml:space="preserve">
（自動
 計算）</t>
    </r>
  </si>
  <si>
    <t>男</t>
  </si>
  <si>
    <t>池山 さやか</t>
  </si>
  <si>
    <t>女</t>
  </si>
  <si>
    <t>池山さやか</t>
  </si>
  <si>
    <t>霊犬 早太郎</t>
  </si>
  <si>
    <t>090-9999-9999</t>
  </si>
  <si>
    <t>本大会エントリーにて集めた個人情報は、本大会実施の目的と、次回大会の本人への通知目的以外には利用しません。</t>
  </si>
  <si>
    <t>欄が足らない場合は、記入前に横方向に必要分選択して、コピーしたあと、”コピーしたセルの挿入”を行って下さい。</t>
  </si>
  <si>
    <t>合計</t>
  </si>
  <si>
    <t>要項をよく読んで正確にお書き下さい</t>
  </si>
  <si>
    <t>希望クラブは下段記入、もしくは添付で原稿をご用意ください。</t>
  </si>
  <si>
    <t>プログラムクラブ広告スペース(無料）</t>
  </si>
  <si>
    <t>ES 関東Ｃ</t>
  </si>
  <si>
    <t>　今年はクラブカップ優勝だけでなく、取れる多くのタイトルをいただきます。</t>
  </si>
  <si>
    <t>　新入会員募集中！　</t>
  </si>
  <si>
    <r>
      <t>広告原稿の欄</t>
    </r>
    <r>
      <rPr>
        <sz val="8"/>
        <rFont val="ＭＳ Ｐゴシック"/>
        <family val="3"/>
      </rPr>
      <t>（テキストベース）</t>
    </r>
  </si>
  <si>
    <r>
      <t>（テキストベースの）</t>
    </r>
    <r>
      <rPr>
        <sz val="9"/>
        <rFont val="ＭＳ Ｐゴシック"/>
        <family val="3"/>
      </rPr>
      <t>広告原稿の見本</t>
    </r>
  </si>
  <si>
    <t>リレー競技に、斡旋希望で出場したい個人の方は、メールなどにて個別に主催者にご相談下さい。</t>
  </si>
  <si>
    <t>（生年月日の欄は必ずご記入願います。傷害保険に必要です。年齢は自動計算になっています）</t>
  </si>
  <si>
    <t>れいけん はやたろう</t>
  </si>
  <si>
    <t>いけやま さやか</t>
  </si>
  <si>
    <t>にしはるちかじろう</t>
  </si>
  <si>
    <t>天竜 四郎</t>
  </si>
  <si>
    <t>てんりゆう しろう</t>
  </si>
  <si>
    <t>箕輪 みるく</t>
  </si>
  <si>
    <t>みのわ みるく</t>
  </si>
  <si>
    <t>宝剣 直人</t>
  </si>
  <si>
    <t>ほうけん なおと</t>
  </si>
  <si>
    <r>
      <t>生年月日</t>
    </r>
    <r>
      <rPr>
        <sz val="9"/>
        <rFont val="ＭＳ Ｐゴシック"/>
        <family val="3"/>
      </rPr>
      <t xml:space="preserve">
（19**年*月*日）
（保険で必要）</t>
    </r>
  </si>
  <si>
    <r>
      <t>携帯電話番号</t>
    </r>
    <r>
      <rPr>
        <sz val="12"/>
        <rFont val="ＭＳ Ｐゴシック"/>
        <family val="3"/>
      </rPr>
      <t xml:space="preserve">
</t>
    </r>
    <r>
      <rPr>
        <sz val="9"/>
        <rFont val="ＭＳ Ｐゴシック"/>
        <family val="3"/>
      </rPr>
      <t>大会中、連絡が必要なときに使用します。
半角数字とハイフンで記入してください。</t>
    </r>
  </si>
  <si>
    <t>ふりがな
（ひらがな）</t>
  </si>
  <si>
    <t>性
別</t>
  </si>
  <si>
    <t>代表者：土井 聡</t>
  </si>
  <si>
    <t>ｳｪﾌﾞｻｲﾄ： http://www.orienteering.com/~eskanto/</t>
  </si>
  <si>
    <t>欄が足らない場合は3行～15行を選択＞コピー＞コピーしたセルの挿入で欄を増やして使用して下さい</t>
  </si>
  <si>
    <t>要望など</t>
  </si>
  <si>
    <t>(クラブカップリレーでは誰がどのカードe-cardを使用しても構いません。個人手配のカードとあわせて勘案下さい）</t>
  </si>
  <si>
    <r>
      <t>年齢</t>
    </r>
    <r>
      <rPr>
        <sz val="8"/>
        <rFont val="ＭＳ Ｐゴシック"/>
        <family val="3"/>
      </rPr>
      <t>（自動計算）</t>
    </r>
  </si>
  <si>
    <r>
      <t>生年月日</t>
    </r>
    <r>
      <rPr>
        <sz val="6"/>
        <rFont val="ＭＳ Ｐゴシック"/>
        <family val="3"/>
      </rPr>
      <t>（半角で//区切りで書く）</t>
    </r>
  </si>
  <si>
    <t>W21</t>
  </si>
  <si>
    <t>M50</t>
  </si>
  <si>
    <r>
      <t>E-Card No.</t>
    </r>
    <r>
      <rPr>
        <sz val="9"/>
        <rFont val="ＭＳ Ｐゴシック"/>
        <family val="3"/>
      </rPr>
      <t xml:space="preserve">
(マイカードを利用する方は番号を記入してください）</t>
    </r>
  </si>
  <si>
    <r>
      <t>備考</t>
    </r>
    <r>
      <rPr>
        <sz val="9"/>
        <rFont val="ＭＳ Ｐゴシック"/>
        <family val="3"/>
      </rPr>
      <t xml:space="preserve">
個人ごとの備考コメントがあればお書き下さい
</t>
    </r>
  </si>
  <si>
    <t>全ての競技種目共通で本申込書を使用下さい。</t>
  </si>
  <si>
    <t xml:space="preserve">〒　　　　－　　　　　　
</t>
  </si>
  <si>
    <t>銀行</t>
  </si>
  <si>
    <t>局・支店</t>
  </si>
  <si>
    <t>下の見本（一昨年のもの）のようにご記入下さい</t>
  </si>
  <si>
    <r>
      <t>全体で必要な駐車券希望枚数</t>
    </r>
    <r>
      <rPr>
        <sz val="8"/>
        <rFont val="ＭＳ Ｐゴシック"/>
        <family val="3"/>
      </rPr>
      <t>（1日目・２日目共通）</t>
    </r>
  </si>
  <si>
    <t>事情などは備考欄にお書き下さい。</t>
  </si>
  <si>
    <t>e-cardのクラブ内のやりくり法については要項をよくお読み下さい。</t>
  </si>
  <si>
    <t>どのような申込みの場合でも、このシートの灰色部分は必ずご記入下さい。</t>
  </si>
  <si>
    <t>薄緑色部分は自動で計算されます。</t>
  </si>
  <si>
    <t>計算式などには、万全を期しておりますが、万一不具合など発見されましたら、問合せ先（山川）まで、至急ご連絡下さい。</t>
  </si>
  <si>
    <t>over300</t>
  </si>
  <si>
    <t>西春近三郎</t>
  </si>
  <si>
    <t>東春近林檎</t>
  </si>
  <si>
    <t>（リレー競技での(レンタルe-cardは、クラブ単位での申込になります。【表紙】シートで申込みます。）</t>
  </si>
  <si>
    <t>列を削除したり、普通のコピー＆ペーストでは自動の計算式が崩れる場合があります。お気をつけ下さい。</t>
  </si>
  <si>
    <t>東春近林檎</t>
  </si>
  <si>
    <t>ひがしはるちかりんご</t>
  </si>
  <si>
    <t>西春近三郎</t>
  </si>
  <si>
    <t xml:space="preserve">
スプリント大会
参加費
（自動
 計算）</t>
  </si>
  <si>
    <r>
      <t>9月18日（</t>
    </r>
    <r>
      <rPr>
        <b/>
        <sz val="12"/>
        <color indexed="12"/>
        <rFont val="ＭＳ Ｐゴシック"/>
        <family val="3"/>
      </rPr>
      <t>土</t>
    </r>
    <r>
      <rPr>
        <b/>
        <sz val="12"/>
        <rFont val="ＭＳ Ｐゴシック"/>
        <family val="3"/>
      </rPr>
      <t>）</t>
    </r>
    <r>
      <rPr>
        <sz val="9"/>
        <rFont val="ＭＳ Ｐゴシック"/>
        <family val="3"/>
      </rPr>
      <t xml:space="preserve">
スプリント</t>
    </r>
    <r>
      <rPr>
        <b/>
        <sz val="12"/>
        <rFont val="ＭＳ Ｐゴシック"/>
        <family val="3"/>
      </rPr>
      <t>大会</t>
    </r>
    <r>
      <rPr>
        <b/>
        <sz val="9"/>
        <rFont val="ＭＳ Ｐゴシック"/>
        <family val="3"/>
      </rPr>
      <t xml:space="preserve">
</t>
    </r>
    <r>
      <rPr>
        <sz val="9"/>
        <rFont val="ＭＳ Ｐゴシック"/>
        <family val="3"/>
      </rPr>
      <t>参加クラス
チャレンジ \1000
M12/W12 \1000
M15/W15 \1000
M18/W18 \1500
M20/W20 \1800
上記以外 \2000</t>
    </r>
  </si>
  <si>
    <t>チャレンジ</t>
  </si>
  <si>
    <r>
      <t>e-cardレンタル
土曜日のみ</t>
    </r>
    <r>
      <rPr>
        <sz val="9"/>
        <rFont val="ＭＳ Ｐゴシック"/>
        <family val="3"/>
      </rPr>
      <t xml:space="preserve">
\300
クラブカップのレンタルをマイカードとして流用する場合もここで申告します。</t>
    </r>
  </si>
  <si>
    <t>レンタル</t>
  </si>
  <si>
    <t>マイカード使用</t>
  </si>
  <si>
    <t xml:space="preserve">
土曜日のみ
E-card
レンタル
費用
（自動
 計算）</t>
  </si>
  <si>
    <t>連絡先：GHH07625●nifty.ne.jp</t>
  </si>
  <si>
    <r>
      <t>(オリエンテーリング）</t>
    </r>
    <r>
      <rPr>
        <b/>
        <u val="single"/>
        <sz val="12"/>
        <color indexed="48"/>
        <rFont val="ＭＳ Ｐゴシック"/>
        <family val="3"/>
      </rPr>
      <t>クラブ７人リレー2011in日光</t>
    </r>
    <r>
      <rPr>
        <sz val="9"/>
        <rFont val="ＭＳ Ｐゴシック"/>
        <family val="3"/>
      </rPr>
      <t xml:space="preserve"> </t>
    </r>
    <r>
      <rPr>
        <b/>
        <u val="single"/>
        <sz val="9"/>
        <color indexed="48"/>
        <rFont val="ＭＳ Ｐゴシック"/>
        <family val="3"/>
      </rPr>
      <t>(山川メモリアル)</t>
    </r>
    <r>
      <rPr>
        <sz val="9"/>
        <color indexed="48"/>
        <rFont val="ＭＳ Ｐゴシック"/>
        <family val="3"/>
      </rPr>
      <t>　</t>
    </r>
    <r>
      <rPr>
        <sz val="12"/>
        <rFont val="ＭＳ Ｐゴシック"/>
        <family val="3"/>
      </rPr>
      <t xml:space="preserve">申込用紙e-mail版 </t>
    </r>
  </si>
  <si>
    <r>
      <t>（全体の表紙）</t>
    </r>
    <r>
      <rPr>
        <sz val="9"/>
        <color indexed="10"/>
        <rFont val="ＭＳ Ｐゴシック"/>
        <family val="3"/>
      </rPr>
      <t>個人種目（スプリントＯ）のみの申込も必ずこの表紙シート（灰色内）をご記入下さい</t>
    </r>
  </si>
  <si>
    <t>クラブ７人リレー2011申込用紙(表紙）</t>
  </si>
  <si>
    <t>クラブ7人リレー参加形態</t>
  </si>
  <si>
    <t>クラブ７人リレークラス（一般）チーム数（\21,000）</t>
  </si>
  <si>
    <t>クラブ７人リレークラス（学生高校生以下）チーム数（\17,000）</t>
  </si>
  <si>
    <t>ベテランリレー（一般）チーム数（\12,000）</t>
  </si>
  <si>
    <t>ベテランリレー（学生高校生以下）チーム数（\10,000）</t>
  </si>
  <si>
    <t>クラブ７人リレーで、レンタルするe-cardの枚数（\300/枚）</t>
  </si>
  <si>
    <t>個人種目（スプリント）の開始前に受付を行うことによって、個人種目にて、マイカードとして使用することが可能です。</t>
  </si>
  <si>
    <t>無余地駐車でも構わないか？</t>
  </si>
  <si>
    <t>個人の申込みでも、クラブの申込みでも、この用紙を利用下さい。円滑な処理進行のため、極力クラブ単位で一括して申し込んで下さい。</t>
  </si>
  <si>
    <t>クラブ７人リレー用にレンタルしたe-cardを個人種目開始前に受付をおこなうことによって、個人種目にマイカードとして使用することが可能です。</t>
  </si>
  <si>
    <t>その場合、こちらで使用者を指定する準備をしておきます。お互いの数量に矛盾の無いように申し込みください。</t>
  </si>
  <si>
    <t>クラブ７人リレーでは、誰がそのカードを使用しても構いません。（継走には1チーム3枚必要です）</t>
  </si>
  <si>
    <t>ここで申込まれたクラブ７人リレー用のレンタルe-cardは、リレー競技後に配布した封筒に入れて同じ単位で一括して返却していただきます。</t>
  </si>
  <si>
    <r>
      <t>クラブ７人リレー前日大会</t>
    </r>
    <r>
      <rPr>
        <b/>
        <u val="single"/>
        <sz val="11"/>
        <color indexed="48"/>
        <rFont val="ＭＳ Ｐゴシック"/>
        <family val="3"/>
      </rPr>
      <t>（スプリント大会／第２回山スペ）</t>
    </r>
    <r>
      <rPr>
        <b/>
        <u val="single"/>
        <sz val="18"/>
        <color indexed="48"/>
        <rFont val="ＭＳ Ｐゴシック"/>
        <family val="3"/>
      </rPr>
      <t>申込書</t>
    </r>
  </si>
  <si>
    <t>年齢
(自動計算）
（2012年3月31日現在）</t>
  </si>
  <si>
    <r>
      <t>e-cardレンタル
土曜日のみ</t>
    </r>
    <r>
      <rPr>
        <sz val="9"/>
        <rFont val="ＭＳ Ｐゴシック"/>
        <family val="3"/>
      </rPr>
      <t xml:space="preserve">
\300
クラブ７人リレー用のレンタルをマイカードとして流用する場合もここで申告します。</t>
    </r>
  </si>
  <si>
    <t>Heavy</t>
  </si>
  <si>
    <t>M75</t>
  </si>
  <si>
    <t>M35</t>
  </si>
  <si>
    <r>
      <t>10月1日（</t>
    </r>
    <r>
      <rPr>
        <b/>
        <sz val="12"/>
        <color indexed="12"/>
        <rFont val="ＭＳ Ｐゴシック"/>
        <family val="3"/>
      </rPr>
      <t>土</t>
    </r>
    <r>
      <rPr>
        <b/>
        <sz val="12"/>
        <rFont val="ＭＳ Ｐゴシック"/>
        <family val="3"/>
      </rPr>
      <t>）</t>
    </r>
    <r>
      <rPr>
        <sz val="9"/>
        <rFont val="ＭＳ Ｐゴシック"/>
        <family val="3"/>
      </rPr>
      <t xml:space="preserve">
スプリント</t>
    </r>
    <r>
      <rPr>
        <b/>
        <sz val="12"/>
        <rFont val="ＭＳ Ｐゴシック"/>
        <family val="3"/>
      </rPr>
      <t>大会</t>
    </r>
    <r>
      <rPr>
        <b/>
        <sz val="9"/>
        <rFont val="ＭＳ Ｐゴシック"/>
        <family val="3"/>
      </rPr>
      <t xml:space="preserve">
</t>
    </r>
    <r>
      <rPr>
        <sz val="9"/>
        <rFont val="ＭＳ Ｐゴシック"/>
        <family val="3"/>
      </rPr>
      <t>参加クラス
チャレンジ \1000
M12/W12 \1000
M15/W15 \1000
M18/W18 \1500
M20/W20 \1800
上記以外 \2000</t>
    </r>
  </si>
  <si>
    <t>クラブ７人リレー用流用</t>
  </si>
  <si>
    <t>クラブ7人リレー</t>
  </si>
  <si>
    <t>天竜四郎（補強）</t>
  </si>
  <si>
    <r>
      <t>(オリエンテーリング)</t>
    </r>
    <r>
      <rPr>
        <b/>
        <u val="single"/>
        <sz val="12"/>
        <rFont val="ＭＳ Ｐゴシック"/>
        <family val="3"/>
      </rPr>
      <t>クラブ7人リレー2011</t>
    </r>
    <r>
      <rPr>
        <b/>
        <u val="single"/>
        <sz val="8"/>
        <rFont val="ＭＳ Ｐゴシック"/>
        <family val="3"/>
      </rPr>
      <t>(山川メモリアル)</t>
    </r>
    <r>
      <rPr>
        <b/>
        <u val="single"/>
        <sz val="12"/>
        <rFont val="ＭＳ Ｐゴシック"/>
        <family val="3"/>
      </rPr>
      <t xml:space="preserve"> エントリ用紙</t>
    </r>
  </si>
  <si>
    <t>(参加費：クラブ7人リレー \21,000/チーム・ベテランリレー \12,000/チーム）</t>
  </si>
  <si>
    <t>(学生・高校生以下だけで構成されるチームの参加費：
    クラブ7人リレー \17,000/チーム・ベテランカップ \10,000/チーム）</t>
  </si>
  <si>
    <t>（クラブ外からの補強選手を登録する場合は、例のように氏名に続けて（補強）と記載し、朱色化して下さい。）</t>
  </si>
  <si>
    <t>（補強選手の登録は1チームにつき1名、エントリ時の登録のみ有効で変更はできません。走順の変更は可能です。）</t>
  </si>
  <si>
    <t>個人オリエンテーリング競技（３枚目のシート）の参加費等の合計（自動計算です）</t>
  </si>
  <si>
    <r>
      <t>クラブ７人リレー参加費合計</t>
    </r>
    <r>
      <rPr>
        <sz val="9"/>
        <color indexed="53"/>
        <rFont val="ＭＳ Ｐゴシック"/>
        <family val="3"/>
      </rPr>
      <t>（自動計算です）</t>
    </r>
  </si>
  <si>
    <r>
      <t>すべての参加費合計</t>
    </r>
    <r>
      <rPr>
        <sz val="9"/>
        <color indexed="53"/>
        <rFont val="ＭＳ Ｐゴシック"/>
        <family val="3"/>
      </rPr>
      <t>（自動計算です）</t>
    </r>
  </si>
  <si>
    <t>原則として個人申込の場合には、駐車場を割り振りません。駐車場はクラブの団体申込を通して確保して下さい。事情のある方は個別にお問い合わせ下さい。</t>
  </si>
  <si>
    <r>
      <t>（〆切</t>
    </r>
    <r>
      <rPr>
        <b/>
        <sz val="8"/>
        <color indexed="10"/>
        <rFont val="ＭＳ Ｐゴシック"/>
        <family val="3"/>
      </rPr>
      <t>９月１8日</t>
    </r>
    <r>
      <rPr>
        <sz val="8"/>
        <rFont val="ＭＳ Ｐゴシック"/>
        <family val="3"/>
      </rPr>
      <t>・日曜日）</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</si>
</sst>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 numFmtId="182" formatCode="0&quot;枚&quot;"/>
    <numFmt numFmtId="183" formatCode="0&quot;部&quot;"/>
    <numFmt numFmtId="184" formatCode="0&quot;人&quot;"/>
    <numFmt numFmtId="185" formatCode="&quot;\&quot;#,##0_);[Red]\(&quot;\&quot;#,##0\)"/>
    <numFmt numFmtId="186" formatCode="00&quot;歳&quot;"/>
    <numFmt numFmtId="187" formatCode="0_ "/>
    <numFmt numFmtId="188" formatCode="mmm\-yyyy"/>
    <numFmt numFmtId="189" formatCode="&quot;\&quot;#.##0;&quot;\&quot;\-#.##0"/>
    <numFmt numFmtId="190" formatCode="#,##0_ "/>
    <numFmt numFmtId="191" formatCode="&quot;人&quot;"/>
  </numFmts>
  <fonts count="56">
    <font>
      <sz val="11"/>
      <name val="ＭＳ Ｐゴシック"/>
      <family val="0"/>
    </font>
    <font>
      <sz val="6"/>
      <name val="ＭＳ Ｐゴシック"/>
      <family val="3"/>
    </font>
    <font>
      <sz val="9"/>
      <name val="ＭＳ Ｐゴシック"/>
      <family val="3"/>
    </font>
    <font>
      <b/>
      <sz val="12"/>
      <name val="ＭＳ Ｐゴシック"/>
      <family val="3"/>
    </font>
    <font>
      <b/>
      <u val="single"/>
      <sz val="12"/>
      <name val="ＭＳ Ｐゴシック"/>
      <family val="3"/>
    </font>
    <font>
      <b/>
      <u val="single"/>
      <sz val="9"/>
      <name val="ＭＳ Ｐゴシック"/>
      <family val="3"/>
    </font>
    <font>
      <sz val="9"/>
      <color indexed="10"/>
      <name val="ＭＳ Ｐゴシック"/>
      <family val="3"/>
    </font>
    <font>
      <b/>
      <sz val="12"/>
      <color indexed="10"/>
      <name val="ＭＳ Ｐゴシック"/>
      <family val="3"/>
    </font>
    <font>
      <sz val="8"/>
      <name val="ＭＳ Ｐゴシック"/>
      <family val="3"/>
    </font>
    <font>
      <b/>
      <sz val="9"/>
      <name val="ＭＳ Ｐゴシック"/>
      <family val="3"/>
    </font>
    <font>
      <sz val="7"/>
      <name val="ＭＳ Ｐゴシック"/>
      <family val="3"/>
    </font>
    <font>
      <b/>
      <sz val="16"/>
      <color indexed="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color indexed="55"/>
      <name val="ＭＳ Ｐゴシック"/>
      <family val="3"/>
    </font>
    <font>
      <b/>
      <sz val="8"/>
      <color indexed="10"/>
      <name val="ＭＳ Ｐゴシック"/>
      <family val="3"/>
    </font>
    <font>
      <sz val="12"/>
      <name val="ＭＳ Ｐゴシック"/>
      <family val="3"/>
    </font>
    <font>
      <sz val="12"/>
      <color indexed="10"/>
      <name val="ＭＳ Ｐゴシック"/>
      <family val="3"/>
    </font>
    <font>
      <sz val="8"/>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0"/>
    </font>
    <font>
      <sz val="8"/>
      <color indexed="12"/>
      <name val="ＭＳ Ｐゴシック"/>
      <family val="3"/>
    </font>
    <font>
      <b/>
      <sz val="12"/>
      <name val="Century"/>
      <family val="1"/>
    </font>
    <font>
      <sz val="16"/>
      <name val="ＭＳ Ｐゴシック"/>
      <family val="3"/>
    </font>
    <font>
      <sz val="14"/>
      <name val="ＭＳ Ｐゴシック"/>
      <family val="3"/>
    </font>
    <font>
      <b/>
      <u val="single"/>
      <sz val="12"/>
      <color indexed="48"/>
      <name val="Times New Roman"/>
      <family val="1"/>
    </font>
    <font>
      <sz val="9"/>
      <color indexed="22"/>
      <name val="ＭＳ Ｐゴシック"/>
      <family val="3"/>
    </font>
    <font>
      <b/>
      <u val="single"/>
      <sz val="12"/>
      <color indexed="48"/>
      <name val="ＭＳ Ｐゴシック"/>
      <family val="3"/>
    </font>
    <font>
      <b/>
      <u val="single"/>
      <sz val="10"/>
      <color indexed="10"/>
      <name val="ＭＳ Ｐゴシック"/>
      <family val="3"/>
    </font>
    <font>
      <u val="single"/>
      <sz val="9"/>
      <color indexed="10"/>
      <name val="ＭＳ Ｐゴシック"/>
      <family val="3"/>
    </font>
    <font>
      <b/>
      <u val="single"/>
      <sz val="18"/>
      <color indexed="48"/>
      <name val="ＭＳ Ｐゴシック"/>
      <family val="3"/>
    </font>
    <font>
      <sz val="9"/>
      <name val="MS UI Gothic"/>
      <family val="3"/>
    </font>
    <font>
      <b/>
      <u val="single"/>
      <sz val="8"/>
      <color indexed="48"/>
      <name val="ＭＳ Ｐゴシック"/>
      <family val="3"/>
    </font>
    <font>
      <sz val="9"/>
      <color indexed="48"/>
      <name val="ＭＳ Ｐゴシック"/>
      <family val="3"/>
    </font>
    <font>
      <b/>
      <u val="single"/>
      <sz val="9"/>
      <color indexed="48"/>
      <name val="ＭＳ Ｐゴシック"/>
      <family val="3"/>
    </font>
    <font>
      <b/>
      <u val="single"/>
      <sz val="11"/>
      <color indexed="48"/>
      <name val="ＭＳ Ｐゴシック"/>
      <family val="3"/>
    </font>
    <font>
      <b/>
      <u val="single"/>
      <sz val="8"/>
      <name val="ＭＳ Ｐゴシック"/>
      <family val="3"/>
    </font>
    <font>
      <sz val="9"/>
      <color indexed="5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style="medium"/>
      <bottom style="thin"/>
    </border>
    <border>
      <left style="thin"/>
      <right style="medium"/>
      <top>
        <color indexed="63"/>
      </top>
      <bottom style="thin"/>
    </border>
    <border>
      <left style="medium"/>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3" fillId="0" borderId="0" applyNumberFormat="0" applyFill="0" applyBorder="0" applyAlignment="0" applyProtection="0"/>
    <xf numFmtId="0" fontId="37" fillId="4" borderId="0" applyNumberFormat="0" applyBorder="0" applyAlignment="0" applyProtection="0"/>
  </cellStyleXfs>
  <cellXfs count="169">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23" borderId="17" xfId="0" applyFont="1" applyFill="1" applyBorder="1" applyAlignment="1">
      <alignment horizontal="left" vertical="center"/>
    </xf>
    <xf numFmtId="0" fontId="3" fillId="23" borderId="18" xfId="0" applyFont="1" applyFill="1" applyBorder="1" applyAlignment="1">
      <alignment horizontal="left" vertical="center"/>
    </xf>
    <xf numFmtId="0" fontId="2" fillId="0" borderId="0" xfId="0" applyFont="1" applyFill="1" applyAlignment="1">
      <alignment horizontal="left" vertical="center"/>
    </xf>
    <xf numFmtId="0" fontId="7" fillId="21" borderId="0" xfId="0" applyFont="1" applyFill="1" applyAlignment="1">
      <alignment horizontal="left" vertical="center"/>
    </xf>
    <xf numFmtId="0" fontId="2" fillId="21" borderId="0" xfId="0" applyFont="1" applyFill="1" applyAlignment="1">
      <alignment horizontal="left" vertical="center"/>
    </xf>
    <xf numFmtId="0" fontId="2" fillId="23" borderId="19"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Fill="1" applyBorder="1" applyAlignment="1">
      <alignment horizontal="left" vertical="center"/>
    </xf>
    <xf numFmtId="0" fontId="2" fillId="0" borderId="0" xfId="0" applyFont="1" applyBorder="1" applyAlignment="1">
      <alignment horizontal="left" vertical="center"/>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Alignment="1" applyProtection="1">
      <alignment horizontal="left" vertical="top"/>
      <protection locked="0"/>
    </xf>
    <xf numFmtId="0" fontId="2" fillId="0" borderId="10" xfId="0" applyNumberFormat="1" applyFont="1" applyBorder="1" applyAlignment="1" applyProtection="1">
      <alignment horizontal="left" vertical="center"/>
      <protection locked="0"/>
    </xf>
    <xf numFmtId="0" fontId="8" fillId="0" borderId="0" xfId="0" applyFont="1" applyBorder="1" applyAlignment="1">
      <alignment horizontal="left" vertical="center"/>
    </xf>
    <xf numFmtId="31" fontId="2" fillId="0" borderId="10" xfId="0" applyNumberFormat="1" applyFont="1" applyBorder="1" applyAlignment="1" applyProtection="1">
      <alignment horizontal="left" vertical="center"/>
      <protection locked="0"/>
    </xf>
    <xf numFmtId="0" fontId="8"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23" borderId="0" xfId="0" applyFont="1" applyFill="1" applyBorder="1" applyAlignment="1">
      <alignment horizontal="left" vertical="center"/>
    </xf>
    <xf numFmtId="0" fontId="2" fillId="0" borderId="25" xfId="0" applyFont="1" applyBorder="1" applyAlignment="1">
      <alignment horizontal="lef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14" fillId="0" borderId="0" xfId="0" applyFont="1" applyAlignment="1">
      <alignment horizontal="left" vertical="center"/>
    </xf>
    <xf numFmtId="0" fontId="2" fillId="0" borderId="29" xfId="0" applyFont="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5" fontId="9" fillId="23" borderId="10" xfId="0" applyNumberFormat="1" applyFont="1" applyFill="1" applyBorder="1" applyAlignment="1" applyProtection="1">
      <alignment horizontal="right" vertical="center"/>
      <protection locked="0"/>
    </xf>
    <xf numFmtId="5" fontId="9" fillId="23" borderId="10" xfId="0" applyNumberFormat="1" applyFont="1" applyFill="1" applyBorder="1" applyAlignment="1" applyProtection="1">
      <alignment horizontal="right" vertical="center"/>
      <protection/>
    </xf>
    <xf numFmtId="0" fontId="0" fillId="0" borderId="0" xfId="0" applyBorder="1" applyAlignment="1">
      <alignment horizontal="center" vertical="center"/>
    </xf>
    <xf numFmtId="0" fontId="15" fillId="4" borderId="10" xfId="0" applyNumberFormat="1" applyFont="1" applyFill="1" applyBorder="1" applyAlignment="1" applyProtection="1">
      <alignment horizontal="left" vertical="top" wrapText="1"/>
      <protection locked="0"/>
    </xf>
    <xf numFmtId="0" fontId="15" fillId="3" borderId="10" xfId="0" applyNumberFormat="1" applyFont="1" applyFill="1" applyBorder="1" applyAlignment="1" applyProtection="1">
      <alignment horizontal="left" vertical="top" wrapText="1"/>
      <protection locked="0"/>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0" borderId="33" xfId="0" applyFont="1" applyBorder="1" applyAlignment="1">
      <alignment horizontal="left" vertical="center"/>
    </xf>
    <xf numFmtId="0" fontId="8" fillId="23" borderId="0" xfId="0" applyFont="1" applyFill="1" applyBorder="1" applyAlignment="1">
      <alignment horizontal="left" vertical="center"/>
    </xf>
    <xf numFmtId="0" fontId="17" fillId="0" borderId="10" xfId="0" applyNumberFormat="1" applyFont="1" applyBorder="1" applyAlignment="1" applyProtection="1">
      <alignment horizontal="left" vertical="center"/>
      <protection locked="0"/>
    </xf>
    <xf numFmtId="0" fontId="3" fillId="23" borderId="10"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9" fillId="0" borderId="27" xfId="0" applyFont="1" applyBorder="1" applyAlignment="1">
      <alignment horizontal="right" vertical="center"/>
    </xf>
    <xf numFmtId="14" fontId="9" fillId="0" borderId="34" xfId="0" applyNumberFormat="1" applyFont="1" applyBorder="1" applyAlignment="1">
      <alignment horizontal="left" vertical="center"/>
    </xf>
    <xf numFmtId="0" fontId="2" fillId="0" borderId="35" xfId="0" applyFont="1" applyFill="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39" fillId="0" borderId="0" xfId="0" applyFont="1" applyBorder="1" applyAlignment="1">
      <alignment horizontal="left" vertical="center"/>
    </xf>
    <xf numFmtId="0" fontId="2" fillId="0" borderId="0" xfId="0" applyFont="1" applyBorder="1" applyAlignment="1">
      <alignment vertical="center"/>
    </xf>
    <xf numFmtId="14" fontId="2" fillId="0" borderId="28" xfId="0" applyNumberFormat="1" applyFont="1" applyBorder="1" applyAlignment="1">
      <alignment horizontal="left" vertical="center"/>
    </xf>
    <xf numFmtId="14" fontId="2" fillId="0" borderId="34" xfId="0" applyNumberFormat="1" applyFont="1" applyBorder="1" applyAlignment="1">
      <alignment horizontal="left" vertical="center"/>
    </xf>
    <xf numFmtId="0" fontId="2" fillId="0" borderId="40" xfId="0" applyFont="1" applyBorder="1" applyAlignment="1">
      <alignment horizontal="left" vertical="center"/>
    </xf>
    <xf numFmtId="0" fontId="8" fillId="0" borderId="0" xfId="0" applyFont="1" applyAlignment="1">
      <alignment horizontal="right" vertical="center"/>
    </xf>
    <xf numFmtId="0" fontId="3" fillId="21" borderId="26" xfId="0" applyFont="1" applyFill="1" applyBorder="1" applyAlignment="1">
      <alignment horizontal="left" vertical="center"/>
    </xf>
    <xf numFmtId="0" fontId="3" fillId="21" borderId="18" xfId="0" applyFont="1" applyFill="1" applyBorder="1" applyAlignment="1">
      <alignment horizontal="left" vertical="center"/>
    </xf>
    <xf numFmtId="0" fontId="2" fillId="21" borderId="22" xfId="0" applyFont="1" applyFill="1" applyBorder="1" applyAlignment="1">
      <alignment horizontal="left" vertical="center"/>
    </xf>
    <xf numFmtId="0" fontId="8" fillId="21" borderId="23" xfId="0" applyFont="1" applyFill="1" applyBorder="1" applyAlignment="1">
      <alignment horizontal="left" vertical="center"/>
    </xf>
    <xf numFmtId="0" fontId="2" fillId="21" borderId="14" xfId="0" applyFont="1" applyFill="1" applyBorder="1" applyAlignment="1">
      <alignment horizontal="left" vertical="center"/>
    </xf>
    <xf numFmtId="0" fontId="2" fillId="21" borderId="24" xfId="0" applyFont="1" applyFill="1" applyBorder="1" applyAlignment="1">
      <alignment horizontal="left" vertical="center"/>
    </xf>
    <xf numFmtId="0" fontId="2" fillId="21" borderId="30" xfId="0" applyFont="1" applyFill="1" applyBorder="1" applyAlignment="1">
      <alignment horizontal="left" vertical="center"/>
    </xf>
    <xf numFmtId="0" fontId="2" fillId="21" borderId="31" xfId="0" applyFont="1" applyFill="1" applyBorder="1" applyAlignment="1">
      <alignment horizontal="left" vertical="center"/>
    </xf>
    <xf numFmtId="0" fontId="2" fillId="21" borderId="20" xfId="0" applyFont="1" applyFill="1" applyBorder="1" applyAlignment="1">
      <alignment horizontal="left" vertical="center"/>
    </xf>
    <xf numFmtId="0" fontId="2" fillId="21" borderId="25" xfId="0" applyFont="1" applyFill="1" applyBorder="1" applyAlignment="1">
      <alignment horizontal="left" vertical="center"/>
    </xf>
    <xf numFmtId="0" fontId="2" fillId="21" borderId="33" xfId="0" applyFont="1" applyFill="1" applyBorder="1" applyAlignment="1">
      <alignment horizontal="left" vertical="center"/>
    </xf>
    <xf numFmtId="0" fontId="2" fillId="21" borderId="41" xfId="0" applyFont="1" applyFill="1" applyBorder="1" applyAlignment="1">
      <alignment horizontal="left" vertical="center"/>
    </xf>
    <xf numFmtId="0" fontId="2" fillId="21" borderId="10" xfId="0" applyFont="1" applyFill="1" applyBorder="1" applyAlignment="1">
      <alignment horizontal="left" vertical="center"/>
    </xf>
    <xf numFmtId="0" fontId="2" fillId="21" borderId="11" xfId="0" applyFont="1" applyFill="1" applyBorder="1" applyAlignment="1">
      <alignment horizontal="left" vertical="center"/>
    </xf>
    <xf numFmtId="0" fontId="2" fillId="21" borderId="15" xfId="0" applyFont="1" applyFill="1" applyBorder="1" applyAlignment="1">
      <alignment horizontal="left" vertical="center"/>
    </xf>
    <xf numFmtId="0" fontId="2" fillId="21" borderId="16" xfId="0" applyFont="1" applyFill="1" applyBorder="1" applyAlignment="1">
      <alignment horizontal="left" vertical="center"/>
    </xf>
    <xf numFmtId="0" fontId="2" fillId="21" borderId="27" xfId="0" applyFont="1" applyFill="1" applyBorder="1" applyAlignment="1">
      <alignment horizontal="left" vertical="center"/>
    </xf>
    <xf numFmtId="0" fontId="2" fillId="21" borderId="28" xfId="0" applyFont="1" applyFill="1" applyBorder="1" applyAlignment="1">
      <alignment horizontal="left" vertical="center"/>
    </xf>
    <xf numFmtId="0" fontId="2" fillId="21" borderId="32" xfId="0" applyFont="1" applyFill="1" applyBorder="1" applyAlignment="1">
      <alignment horizontal="left" vertical="center"/>
    </xf>
    <xf numFmtId="0" fontId="2" fillId="21" borderId="21" xfId="0" applyFont="1" applyFill="1" applyBorder="1" applyAlignment="1">
      <alignment horizontal="left" vertical="center"/>
    </xf>
    <xf numFmtId="0" fontId="2" fillId="21" borderId="12" xfId="0" applyFont="1" applyFill="1" applyBorder="1" applyAlignment="1">
      <alignment horizontal="left" vertical="center"/>
    </xf>
    <xf numFmtId="0" fontId="2" fillId="21" borderId="23" xfId="0" applyFont="1" applyFill="1" applyBorder="1" applyAlignment="1">
      <alignment horizontal="left" vertical="center"/>
    </xf>
    <xf numFmtId="14" fontId="2" fillId="21" borderId="27" xfId="0" applyNumberFormat="1" applyFont="1" applyFill="1" applyBorder="1" applyAlignment="1">
      <alignment horizontal="left" vertical="center"/>
    </xf>
    <xf numFmtId="0" fontId="2" fillId="21" borderId="29" xfId="0" applyFont="1" applyFill="1" applyBorder="1" applyAlignment="1">
      <alignment horizontal="left" vertical="center"/>
    </xf>
    <xf numFmtId="14" fontId="2" fillId="21" borderId="28" xfId="0" applyNumberFormat="1" applyFont="1" applyFill="1" applyBorder="1" applyAlignment="1">
      <alignment horizontal="left" vertical="center"/>
    </xf>
    <xf numFmtId="14" fontId="2" fillId="21" borderId="42" xfId="0" applyNumberFormat="1" applyFont="1" applyFill="1" applyBorder="1" applyAlignment="1">
      <alignment horizontal="left" vertical="center"/>
    </xf>
    <xf numFmtId="0" fontId="2" fillId="21" borderId="40" xfId="0" applyFont="1" applyFill="1" applyBorder="1" applyAlignment="1">
      <alignment horizontal="left" vertical="center"/>
    </xf>
    <xf numFmtId="14" fontId="2" fillId="21" borderId="34" xfId="0" applyNumberFormat="1" applyFont="1" applyFill="1" applyBorder="1" applyAlignment="1">
      <alignment horizontal="left" vertical="center"/>
    </xf>
    <xf numFmtId="180" fontId="2" fillId="0" borderId="10" xfId="0" applyNumberFormat="1" applyFont="1" applyFill="1" applyBorder="1" applyAlignment="1" applyProtection="1">
      <alignment horizontal="right" vertical="center"/>
      <protection locked="0"/>
    </xf>
    <xf numFmtId="0" fontId="3" fillId="4" borderId="10" xfId="0" applyNumberFormat="1" applyFont="1" applyFill="1" applyBorder="1" applyAlignment="1" applyProtection="1">
      <alignment horizontal="left" vertical="top" wrapText="1"/>
      <protection locked="0"/>
    </xf>
    <xf numFmtId="0" fontId="18"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center" vertical="center"/>
      <protection locked="0"/>
    </xf>
    <xf numFmtId="0" fontId="11" fillId="21" borderId="0" xfId="0" applyNumberFormat="1" applyFont="1" applyFill="1" applyAlignment="1" applyProtection="1">
      <alignment horizontal="left" vertical="center"/>
      <protection locked="0"/>
    </xf>
    <xf numFmtId="0" fontId="2" fillId="21" borderId="0" xfId="0" applyNumberFormat="1" applyFont="1" applyFill="1" applyAlignment="1" applyProtection="1">
      <alignment horizontal="left" vertical="center"/>
      <protection locked="0"/>
    </xf>
    <xf numFmtId="0" fontId="6" fillId="0" borderId="10" xfId="0" applyNumberFormat="1" applyFont="1" applyFill="1" applyBorder="1" applyAlignment="1" applyProtection="1">
      <alignment horizontal="center" vertical="center"/>
      <protection locked="0"/>
    </xf>
    <xf numFmtId="5" fontId="9" fillId="0" borderId="0" xfId="0" applyNumberFormat="1" applyFont="1" applyFill="1" applyBorder="1" applyAlignment="1" applyProtection="1">
      <alignment horizontal="right" vertical="center"/>
      <protection/>
    </xf>
    <xf numFmtId="5" fontId="40" fillId="23" borderId="10" xfId="0" applyNumberFormat="1" applyFont="1" applyFill="1" applyBorder="1" applyAlignment="1" applyProtection="1">
      <alignment horizontal="right" vertical="center" wrapText="1"/>
      <protection locked="0"/>
    </xf>
    <xf numFmtId="5" fontId="40" fillId="23" borderId="35" xfId="0" applyNumberFormat="1" applyFont="1" applyFill="1" applyBorder="1" applyAlignment="1" applyProtection="1">
      <alignment horizontal="right" vertical="center" wrapText="1"/>
      <protection locked="0"/>
    </xf>
    <xf numFmtId="0" fontId="2" fillId="23" borderId="11" xfId="0" applyFont="1" applyFill="1" applyBorder="1" applyAlignment="1">
      <alignment horizontal="left" vertical="center"/>
    </xf>
    <xf numFmtId="0" fontId="5" fillId="23" borderId="0" xfId="0" applyFont="1" applyFill="1" applyAlignment="1">
      <alignment horizontal="left" vertical="center"/>
    </xf>
    <xf numFmtId="0" fontId="2" fillId="23" borderId="0" xfId="0" applyFont="1" applyFill="1" applyAlignment="1">
      <alignment horizontal="left" vertical="center"/>
    </xf>
    <xf numFmtId="0" fontId="9" fillId="0" borderId="10" xfId="0" applyNumberFormat="1" applyFont="1" applyFill="1" applyBorder="1" applyAlignment="1" applyProtection="1">
      <alignment horizontal="right" vertical="center"/>
      <protection locked="0"/>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41" fillId="0" borderId="0" xfId="0" applyFont="1" applyBorder="1" applyAlignment="1">
      <alignment horizontal="left" vertical="center"/>
    </xf>
    <xf numFmtId="0" fontId="2" fillId="0" borderId="34" xfId="0" applyFont="1" applyFill="1" applyBorder="1" applyAlignment="1">
      <alignment horizontal="left" vertical="top" wrapText="1"/>
    </xf>
    <xf numFmtId="0" fontId="44" fillId="23" borderId="0" xfId="0" applyFont="1" applyFill="1" applyBorder="1" applyAlignment="1">
      <alignment horizontal="left" vertical="center" wrapText="1"/>
    </xf>
    <xf numFmtId="5" fontId="9" fillId="23" borderId="0" xfId="0" applyNumberFormat="1" applyFont="1" applyFill="1" applyBorder="1" applyAlignment="1">
      <alignment horizontal="left" vertical="center"/>
    </xf>
    <xf numFmtId="0" fontId="19" fillId="23" borderId="0" xfId="0" applyFont="1" applyFill="1" applyBorder="1" applyAlignment="1">
      <alignment horizontal="left" vertical="center" wrapText="1"/>
    </xf>
    <xf numFmtId="0" fontId="2" fillId="21" borderId="0" xfId="0" applyFont="1" applyFill="1" applyBorder="1" applyAlignment="1">
      <alignment horizontal="left" vertical="center"/>
    </xf>
    <xf numFmtId="0" fontId="38" fillId="21" borderId="0" xfId="0" applyFont="1" applyFill="1" applyBorder="1" applyAlignment="1">
      <alignment horizontal="left" vertical="center"/>
    </xf>
    <xf numFmtId="5" fontId="9" fillId="21" borderId="0" xfId="0" applyNumberFormat="1" applyFont="1" applyFill="1" applyBorder="1" applyAlignment="1">
      <alignment horizontal="left" vertical="center"/>
    </xf>
    <xf numFmtId="0" fontId="10" fillId="0" borderId="43" xfId="0" applyFont="1" applyFill="1" applyBorder="1" applyAlignment="1">
      <alignment horizontal="left" vertical="center" wrapText="1"/>
    </xf>
    <xf numFmtId="0" fontId="19" fillId="21"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4" fillId="0" borderId="0" xfId="0" applyFont="1" applyFill="1" applyBorder="1" applyAlignment="1">
      <alignment horizontal="left" vertical="center"/>
    </xf>
    <xf numFmtId="14" fontId="2" fillId="0" borderId="27" xfId="0" applyNumberFormat="1" applyFont="1" applyFill="1" applyBorder="1" applyAlignment="1">
      <alignment horizontal="left" vertical="center"/>
    </xf>
    <xf numFmtId="14" fontId="2" fillId="0" borderId="28" xfId="0" applyNumberFormat="1" applyFont="1" applyFill="1" applyBorder="1" applyAlignment="1">
      <alignment horizontal="left" vertical="center"/>
    </xf>
    <xf numFmtId="0" fontId="2" fillId="23" borderId="10" xfId="0" applyNumberFormat="1" applyFont="1" applyFill="1" applyBorder="1" applyAlignment="1" applyProtection="1">
      <alignment horizontal="right" vertical="center"/>
      <protection locked="0"/>
    </xf>
    <xf numFmtId="0" fontId="42" fillId="0" borderId="44" xfId="0" applyNumberFormat="1" applyFont="1" applyBorder="1" applyAlignment="1" applyProtection="1">
      <alignment horizontal="left" vertical="center"/>
      <protection locked="0"/>
    </xf>
    <xf numFmtId="0" fontId="2" fillId="21" borderId="10" xfId="0" applyNumberFormat="1" applyFont="1" applyFill="1" applyBorder="1" applyAlignment="1" applyProtection="1">
      <alignment horizontal="left" vertical="center"/>
      <protection locked="0"/>
    </xf>
    <xf numFmtId="31" fontId="2" fillId="21" borderId="10" xfId="0" applyNumberFormat="1" applyFont="1" applyFill="1" applyBorder="1" applyAlignment="1" applyProtection="1">
      <alignment horizontal="left" vertical="center"/>
      <protection locked="0"/>
    </xf>
    <xf numFmtId="0" fontId="2" fillId="21" borderId="10" xfId="0" applyNumberFormat="1" applyFont="1" applyFill="1" applyBorder="1" applyAlignment="1" applyProtection="1">
      <alignment horizontal="right" vertical="center"/>
      <protection locked="0"/>
    </xf>
    <xf numFmtId="180" fontId="2" fillId="21" borderId="10" xfId="0" applyNumberFormat="1" applyFont="1" applyFill="1" applyBorder="1" applyAlignment="1" applyProtection="1">
      <alignment horizontal="right" vertical="center"/>
      <protection locked="0"/>
    </xf>
    <xf numFmtId="5" fontId="9" fillId="21" borderId="10" xfId="0" applyNumberFormat="1" applyFont="1" applyFill="1" applyBorder="1" applyAlignment="1" applyProtection="1">
      <alignment horizontal="right" vertical="center"/>
      <protection locked="0"/>
    </xf>
    <xf numFmtId="0" fontId="9" fillId="21" borderId="10" xfId="0" applyNumberFormat="1" applyFont="1" applyFill="1" applyBorder="1" applyAlignment="1" applyProtection="1">
      <alignment horizontal="right" vertical="center"/>
      <protection locked="0"/>
    </xf>
    <xf numFmtId="5" fontId="9" fillId="21" borderId="0" xfId="0" applyNumberFormat="1" applyFont="1" applyFill="1" applyBorder="1" applyAlignment="1" applyProtection="1">
      <alignment horizontal="right" vertical="center"/>
      <protection/>
    </xf>
    <xf numFmtId="0" fontId="3" fillId="3" borderId="45" xfId="0" applyNumberFormat="1" applyFont="1" applyFill="1" applyBorder="1" applyAlignment="1" applyProtection="1">
      <alignment horizontal="left" vertical="top" wrapText="1"/>
      <protection locked="0"/>
    </xf>
    <xf numFmtId="0" fontId="8" fillId="21"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5" fontId="3" fillId="4" borderId="12" xfId="0" applyNumberFormat="1" applyFont="1" applyFill="1" applyBorder="1" applyAlignment="1">
      <alignment horizontal="right" vertical="center"/>
    </xf>
    <xf numFmtId="181" fontId="2" fillId="0" borderId="27"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182" fontId="2" fillId="0" borderId="46" xfId="0" applyNumberFormat="1" applyFont="1" applyFill="1" applyBorder="1" applyAlignment="1">
      <alignment horizontal="right" vertical="center"/>
    </xf>
    <xf numFmtId="182" fontId="2" fillId="0" borderId="27" xfId="0" applyNumberFormat="1" applyFont="1" applyFill="1" applyBorder="1" applyAlignment="1">
      <alignment horizontal="right" vertical="center"/>
    </xf>
    <xf numFmtId="183" fontId="2" fillId="0" borderId="34" xfId="0" applyNumberFormat="1" applyFont="1" applyFill="1" applyBorder="1" applyAlignment="1">
      <alignment horizontal="right" vertical="center"/>
    </xf>
    <xf numFmtId="0" fontId="3" fillId="21" borderId="35" xfId="0" applyNumberFormat="1" applyFont="1" applyFill="1" applyBorder="1" applyAlignment="1" applyProtection="1">
      <alignment horizontal="center" vertical="center"/>
      <protection locked="0"/>
    </xf>
    <xf numFmtId="0" fontId="3" fillId="0" borderId="35" xfId="0" applyNumberFormat="1" applyFont="1" applyBorder="1" applyAlignment="1" applyProtection="1">
      <alignment horizontal="center" vertical="center"/>
      <protection locked="0"/>
    </xf>
    <xf numFmtId="0" fontId="12" fillId="0" borderId="28" xfId="43" applyFill="1" applyBorder="1" applyAlignment="1">
      <alignment horizontal="left" vertical="center"/>
    </xf>
    <xf numFmtId="0" fontId="46" fillId="0" borderId="0" xfId="0" applyFont="1" applyBorder="1" applyAlignment="1">
      <alignment horizontal="left" vertical="center"/>
    </xf>
    <xf numFmtId="0" fontId="9" fillId="0" borderId="28" xfId="0" applyFont="1" applyBorder="1" applyAlignment="1">
      <alignment horizontal="right" vertical="center"/>
    </xf>
    <xf numFmtId="0" fontId="47" fillId="0" borderId="0" xfId="0" applyFont="1" applyBorder="1" applyAlignment="1">
      <alignment horizontal="left" vertical="center"/>
    </xf>
    <xf numFmtId="0" fontId="48" fillId="0" borderId="44" xfId="0" applyNumberFormat="1" applyFont="1" applyBorder="1" applyAlignment="1" applyProtection="1">
      <alignment horizontal="left" vertical="center"/>
      <protection locked="0"/>
    </xf>
    <xf numFmtId="0" fontId="54" fillId="0" borderId="0" xfId="0" applyFont="1" applyAlignment="1">
      <alignment horizontal="left" vertical="center"/>
    </xf>
    <xf numFmtId="0" fontId="6" fillId="21" borderId="11" xfId="0" applyFont="1" applyFill="1" applyBorder="1" applyAlignment="1">
      <alignment horizontal="left" vertical="center"/>
    </xf>
    <xf numFmtId="0" fontId="6" fillId="0" borderId="0" xfId="0" applyFont="1" applyAlignment="1">
      <alignment horizontal="left" vertical="center"/>
    </xf>
    <xf numFmtId="0" fontId="2" fillId="4" borderId="20" xfId="0" applyFont="1" applyFill="1" applyBorder="1" applyAlignment="1">
      <alignment horizontal="left" vertical="center" wrapText="1"/>
    </xf>
    <xf numFmtId="0" fontId="2" fillId="4" borderId="20" xfId="0" applyFont="1" applyFill="1" applyBorder="1" applyAlignment="1">
      <alignment horizontal="left" vertical="center"/>
    </xf>
    <xf numFmtId="0" fontId="3" fillId="4" borderId="20" xfId="0" applyFont="1" applyFill="1" applyBorder="1" applyAlignment="1">
      <alignment horizontal="left" vertical="center"/>
    </xf>
    <xf numFmtId="0" fontId="19" fillId="21" borderId="37" xfId="0" applyFont="1" applyFill="1" applyBorder="1" applyAlignment="1">
      <alignment horizontal="left" vertical="center" wrapText="1"/>
    </xf>
    <xf numFmtId="0" fontId="10" fillId="0" borderId="47" xfId="0" applyFont="1" applyBorder="1" applyAlignment="1">
      <alignment horizontal="left" vertical="center" wrapText="1"/>
    </xf>
    <xf numFmtId="0" fontId="0" fillId="0" borderId="48" xfId="0" applyBorder="1" applyAlignment="1">
      <alignment horizontal="left" vertical="center" wrapText="1"/>
    </xf>
    <xf numFmtId="0" fontId="50" fillId="0" borderId="0" xfId="0" applyFont="1" applyBorder="1" applyAlignment="1">
      <alignment horizontal="left" vertical="center"/>
    </xf>
    <xf numFmtId="0" fontId="2" fillId="0" borderId="0" xfId="0" applyFont="1" applyBorder="1" applyAlignment="1">
      <alignment horizontal="left" vertical="center"/>
    </xf>
    <xf numFmtId="0" fontId="42" fillId="23" borderId="0" xfId="0" applyFont="1" applyFill="1" applyBorder="1" applyAlignment="1">
      <alignment horizontal="left" vertical="center"/>
    </xf>
    <xf numFmtId="0" fontId="0" fillId="23" borderId="0" xfId="0" applyFill="1" applyAlignment="1">
      <alignment vertical="center"/>
    </xf>
    <xf numFmtId="0" fontId="14" fillId="0" borderId="0" xfId="0" applyFont="1" applyAlignment="1">
      <alignment horizontal="left" vertical="center" wrapText="1"/>
    </xf>
    <xf numFmtId="0" fontId="43"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9"/>
  <sheetViews>
    <sheetView tabSelected="1" zoomScale="125" zoomScaleNormal="125" workbookViewId="0" topLeftCell="A19">
      <selection activeCell="D35" sqref="D35"/>
    </sheetView>
  </sheetViews>
  <sheetFormatPr defaultColWidth="9.00390625" defaultRowHeight="13.5"/>
  <cols>
    <col min="1" max="1" width="3.125" style="21" customWidth="1"/>
    <col min="2" max="2" width="32.125" style="21" customWidth="1"/>
    <col min="3" max="3" width="41.125" style="21" customWidth="1"/>
    <col min="4" max="4" width="17.625" style="21" customWidth="1"/>
    <col min="5" max="16384" width="9.00390625" style="21" customWidth="1"/>
  </cols>
  <sheetData>
    <row r="1" spans="2:4" ht="20.25" customHeight="1">
      <c r="B1" s="163" t="s">
        <v>109</v>
      </c>
      <c r="C1" s="164"/>
      <c r="D1" s="115"/>
    </row>
    <row r="2" spans="2:4" ht="20.25" customHeight="1">
      <c r="B2" s="152" t="s">
        <v>91</v>
      </c>
      <c r="C2" s="150" t="s">
        <v>82</v>
      </c>
      <c r="D2" s="115"/>
    </row>
    <row r="3" spans="1:4" ht="20.25" customHeight="1">
      <c r="A3" s="30"/>
      <c r="B3" s="165" t="s">
        <v>110</v>
      </c>
      <c r="C3" s="166"/>
      <c r="D3" s="30"/>
    </row>
    <row r="4" spans="1:4" ht="12" thickBot="1">
      <c r="A4" s="30"/>
      <c r="B4" s="30"/>
      <c r="C4" s="30"/>
      <c r="D4" s="30"/>
    </row>
    <row r="5" spans="1:4" ht="11.25">
      <c r="A5" s="30"/>
      <c r="B5" s="46" t="s">
        <v>29</v>
      </c>
      <c r="C5" s="34"/>
      <c r="D5" s="30"/>
    </row>
    <row r="6" spans="1:4" ht="11.25">
      <c r="A6" s="30"/>
      <c r="B6" s="17" t="s">
        <v>24</v>
      </c>
      <c r="C6" s="35"/>
      <c r="D6" s="30"/>
    </row>
    <row r="7" spans="1:4" ht="13.5">
      <c r="A7" s="30"/>
      <c r="B7" s="17" t="s">
        <v>28</v>
      </c>
      <c r="C7" s="149"/>
      <c r="D7" s="30"/>
    </row>
    <row r="8" spans="1:4" ht="11.25">
      <c r="A8" s="30"/>
      <c r="B8" s="17" t="s">
        <v>25</v>
      </c>
      <c r="C8" s="35"/>
      <c r="D8" s="30"/>
    </row>
    <row r="9" spans="1:4" ht="11.25">
      <c r="A9" s="30"/>
      <c r="B9" s="17" t="s">
        <v>35</v>
      </c>
      <c r="C9" s="35"/>
      <c r="D9" s="30"/>
    </row>
    <row r="10" spans="1:4" ht="11.25">
      <c r="A10" s="30"/>
      <c r="B10" s="17" t="s">
        <v>26</v>
      </c>
      <c r="C10" s="35"/>
      <c r="D10" s="30"/>
    </row>
    <row r="11" spans="1:4" ht="22.5" customHeight="1" thickBot="1">
      <c r="A11" s="30"/>
      <c r="B11" s="47" t="s">
        <v>27</v>
      </c>
      <c r="C11" s="116" t="s">
        <v>83</v>
      </c>
      <c r="D11" s="30"/>
    </row>
    <row r="12" spans="1:4" ht="11.25">
      <c r="A12" s="30"/>
      <c r="B12" s="30"/>
      <c r="C12" s="30"/>
      <c r="D12" s="30"/>
    </row>
    <row r="13" spans="1:4" ht="20.25" customHeight="1" thickBot="1">
      <c r="A13" s="30"/>
      <c r="B13" s="47" t="s">
        <v>50</v>
      </c>
      <c r="C13" s="146"/>
      <c r="D13" s="119" t="s">
        <v>49</v>
      </c>
    </row>
    <row r="14" spans="1:4" ht="12" thickBot="1">
      <c r="A14" s="30"/>
      <c r="B14" s="30"/>
      <c r="C14" s="30"/>
      <c r="D14" s="30"/>
    </row>
    <row r="15" spans="1:4" ht="30.75" customHeight="1" thickBot="1">
      <c r="A15" s="30"/>
      <c r="B15" s="157" t="s">
        <v>140</v>
      </c>
      <c r="C15" s="141">
        <f>'前日スプリント申込用紙'!L12</f>
        <v>0</v>
      </c>
      <c r="D15" s="119"/>
    </row>
    <row r="16" spans="1:4" ht="16.5" customHeight="1">
      <c r="A16" s="30"/>
      <c r="B16" s="117"/>
      <c r="C16" s="118"/>
      <c r="D16" s="30"/>
    </row>
    <row r="17" spans="1:4" ht="16.5" customHeight="1">
      <c r="A17" s="120"/>
      <c r="B17" s="121" t="s">
        <v>111</v>
      </c>
      <c r="C17" s="122"/>
      <c r="D17" s="120"/>
    </row>
    <row r="18" spans="1:4" ht="12" thickBot="1">
      <c r="A18" s="120"/>
      <c r="B18" s="120"/>
      <c r="C18" s="120"/>
      <c r="D18" s="120"/>
    </row>
    <row r="19" spans="1:4" ht="12" thickBot="1">
      <c r="A19" s="120"/>
      <c r="B19" s="57" t="s">
        <v>112</v>
      </c>
      <c r="C19" s="120"/>
      <c r="D19" s="120"/>
    </row>
    <row r="20" spans="1:4" ht="11.25">
      <c r="A20" s="120"/>
      <c r="B20" s="48" t="s">
        <v>113</v>
      </c>
      <c r="C20" s="142"/>
      <c r="D20" s="120"/>
    </row>
    <row r="21" spans="1:4" ht="11.25">
      <c r="A21" s="120"/>
      <c r="B21" s="49" t="s">
        <v>114</v>
      </c>
      <c r="C21" s="143"/>
      <c r="D21" s="120"/>
    </row>
    <row r="22" spans="1:4" ht="11.25">
      <c r="A22" s="120"/>
      <c r="B22" s="49" t="s">
        <v>115</v>
      </c>
      <c r="C22" s="143"/>
      <c r="D22" s="120"/>
    </row>
    <row r="23" spans="1:4" ht="11.25">
      <c r="A23" s="120"/>
      <c r="B23" s="49" t="s">
        <v>116</v>
      </c>
      <c r="C23" s="143"/>
      <c r="D23" s="120"/>
    </row>
    <row r="24" spans="1:4" ht="21.75" customHeight="1" thickBot="1">
      <c r="A24" s="120"/>
      <c r="B24" s="123" t="s">
        <v>117</v>
      </c>
      <c r="C24" s="144"/>
      <c r="D24" s="160" t="s">
        <v>118</v>
      </c>
    </row>
    <row r="25" spans="1:4" ht="30" customHeight="1" thickBot="1">
      <c r="A25" s="120"/>
      <c r="B25" s="158" t="s">
        <v>141</v>
      </c>
      <c r="C25" s="141">
        <f>C20*21000+C21*17000+C22*12000+C23*10000+C24*300</f>
        <v>0</v>
      </c>
      <c r="D25" s="160"/>
    </row>
    <row r="26" spans="1:4" ht="18.75" customHeight="1" thickBot="1">
      <c r="A26" s="120"/>
      <c r="B26" s="46" t="s">
        <v>87</v>
      </c>
      <c r="C26" s="145"/>
      <c r="D26" s="124" t="s">
        <v>48</v>
      </c>
    </row>
    <row r="27" spans="1:4" ht="18.75" customHeight="1">
      <c r="A27" s="120"/>
      <c r="B27" s="46" t="s">
        <v>119</v>
      </c>
      <c r="C27" s="145"/>
      <c r="D27" s="124" t="s">
        <v>88</v>
      </c>
    </row>
    <row r="28" spans="1:4" ht="11.25">
      <c r="A28" s="120"/>
      <c r="B28" s="120"/>
      <c r="C28" s="122"/>
      <c r="D28" s="120"/>
    </row>
    <row r="29" spans="1:4" ht="12" thickBot="1">
      <c r="A29" s="30"/>
      <c r="B29" s="30"/>
      <c r="C29" s="30"/>
      <c r="D29" s="30"/>
    </row>
    <row r="30" spans="1:4" ht="34.5" customHeight="1" thickBot="1">
      <c r="A30" s="30"/>
      <c r="B30" s="159" t="s">
        <v>142</v>
      </c>
      <c r="C30" s="141">
        <f>C15+C25</f>
        <v>0</v>
      </c>
      <c r="D30" s="30"/>
    </row>
    <row r="31" spans="1:4" ht="12" thickBot="1">
      <c r="A31" s="30"/>
      <c r="B31" s="30"/>
      <c r="C31" s="30"/>
      <c r="D31" s="30"/>
    </row>
    <row r="32" spans="1:4" ht="11.25">
      <c r="A32" s="30"/>
      <c r="B32" s="50" t="s">
        <v>32</v>
      </c>
      <c r="C32" s="55" t="s">
        <v>84</v>
      </c>
      <c r="D32" s="30"/>
    </row>
    <row r="33" spans="1:5" ht="11.25">
      <c r="A33" s="30"/>
      <c r="B33" s="8" t="s">
        <v>33</v>
      </c>
      <c r="C33" s="151" t="s">
        <v>85</v>
      </c>
      <c r="D33" s="51"/>
      <c r="E33" s="26"/>
    </row>
    <row r="34" spans="1:5" ht="12" thickBot="1">
      <c r="A34" s="30"/>
      <c r="B34" s="9" t="s">
        <v>34</v>
      </c>
      <c r="C34" s="56"/>
      <c r="D34" s="51" t="s">
        <v>144</v>
      </c>
      <c r="E34" s="26"/>
    </row>
    <row r="35" spans="1:5" ht="11.25">
      <c r="A35" s="30"/>
      <c r="B35" s="30"/>
      <c r="C35" s="30"/>
      <c r="D35" s="51"/>
      <c r="E35" s="26"/>
    </row>
    <row r="36" spans="2:5" ht="11.25">
      <c r="B36" s="64" t="s">
        <v>120</v>
      </c>
      <c r="C36" s="26"/>
      <c r="D36" s="26"/>
      <c r="E36" s="26"/>
    </row>
    <row r="37" spans="2:5" ht="11.25">
      <c r="B37" s="64" t="s">
        <v>143</v>
      </c>
      <c r="C37" s="26"/>
      <c r="D37" s="26"/>
      <c r="E37" s="26"/>
    </row>
    <row r="38" spans="2:5" ht="11.25">
      <c r="B38" s="64" t="s">
        <v>90</v>
      </c>
      <c r="C38" s="26"/>
      <c r="D38" s="26"/>
      <c r="E38" s="26"/>
    </row>
    <row r="39" spans="2:5" ht="11.25">
      <c r="B39" s="64" t="s">
        <v>89</v>
      </c>
      <c r="C39" s="26"/>
      <c r="D39" s="26"/>
      <c r="E39" s="26"/>
    </row>
    <row r="40" spans="2:3" ht="11.25">
      <c r="B40" s="64" t="s">
        <v>121</v>
      </c>
      <c r="C40" s="26"/>
    </row>
    <row r="41" spans="2:3" ht="11.25">
      <c r="B41" s="64" t="s">
        <v>122</v>
      </c>
      <c r="C41" s="26"/>
    </row>
    <row r="42" spans="2:3" ht="11.25">
      <c r="B42" s="64" t="s">
        <v>123</v>
      </c>
      <c r="C42" s="26"/>
    </row>
    <row r="43" ht="11.25">
      <c r="B43" s="64" t="s">
        <v>124</v>
      </c>
    </row>
    <row r="44" ht="11.25">
      <c r="B44" s="64" t="s">
        <v>45</v>
      </c>
    </row>
    <row r="45" ht="11.25">
      <c r="B45" s="64" t="s">
        <v>92</v>
      </c>
    </row>
    <row r="46" ht="11.25">
      <c r="B46" s="21" t="s">
        <v>54</v>
      </c>
    </row>
    <row r="47" ht="12" thickBot="1">
      <c r="B47" s="26" t="s">
        <v>86</v>
      </c>
    </row>
    <row r="48" spans="2:3" ht="11.25">
      <c r="B48" s="58"/>
      <c r="C48" s="59"/>
    </row>
    <row r="49" spans="2:3" ht="11.25">
      <c r="B49" s="60"/>
      <c r="C49" s="61"/>
    </row>
    <row r="50" spans="2:3" ht="11.25">
      <c r="B50" s="60"/>
      <c r="C50" s="61"/>
    </row>
    <row r="51" spans="2:3" ht="11.25">
      <c r="B51" s="60"/>
      <c r="C51" s="61"/>
    </row>
    <row r="52" spans="2:3" ht="11.25">
      <c r="B52" s="60"/>
      <c r="C52" s="61"/>
    </row>
    <row r="53" spans="2:3" ht="12" thickBot="1">
      <c r="B53" s="62"/>
      <c r="C53" s="63"/>
    </row>
    <row r="55" ht="12" thickBot="1">
      <c r="B55" s="26" t="s">
        <v>55</v>
      </c>
    </row>
    <row r="56" spans="2:3" ht="11.25">
      <c r="B56" s="58" t="s">
        <v>51</v>
      </c>
      <c r="C56" s="59"/>
    </row>
    <row r="57" spans="2:3" ht="11.25">
      <c r="B57" s="60" t="s">
        <v>71</v>
      </c>
      <c r="C57" s="61"/>
    </row>
    <row r="58" spans="2:3" ht="11.25">
      <c r="B58" s="60" t="s">
        <v>108</v>
      </c>
      <c r="C58" s="61"/>
    </row>
    <row r="59" spans="2:3" ht="11.25">
      <c r="B59" s="60" t="s">
        <v>72</v>
      </c>
      <c r="C59" s="61"/>
    </row>
    <row r="60" spans="2:3" ht="11.25">
      <c r="B60" s="60" t="s">
        <v>52</v>
      </c>
      <c r="C60" s="61"/>
    </row>
    <row r="61" spans="2:3" ht="12" thickBot="1">
      <c r="B61" s="62" t="s">
        <v>53</v>
      </c>
      <c r="C61" s="63"/>
    </row>
    <row r="63" ht="12" thickBot="1">
      <c r="B63" s="21" t="s">
        <v>74</v>
      </c>
    </row>
    <row r="64" spans="2:3" ht="45" customHeight="1" thickBot="1">
      <c r="B64" s="161"/>
      <c r="C64" s="162"/>
    </row>
    <row r="65" spans="2:3" ht="13.5">
      <c r="B65" s="113"/>
      <c r="C65" s="114"/>
    </row>
    <row r="66" spans="2:3" ht="13.5">
      <c r="B66" s="113"/>
      <c r="C66" s="114"/>
    </row>
    <row r="67" spans="2:3" ht="13.5">
      <c r="B67" s="113"/>
      <c r="C67" s="114"/>
    </row>
    <row r="68" spans="2:3" ht="13.5">
      <c r="B68" s="113"/>
      <c r="C68" s="114"/>
    </row>
    <row r="69" ht="11.25">
      <c r="B69" s="113"/>
    </row>
  </sheetData>
  <mergeCells count="4">
    <mergeCell ref="D24:D25"/>
    <mergeCell ref="B64:C64"/>
    <mergeCell ref="B1:C1"/>
    <mergeCell ref="B3:C3"/>
  </mergeCells>
  <dataValidations count="4">
    <dataValidation type="whole" allowBlank="1" showInputMessage="1" showErrorMessage="1" sqref="C20:C24">
      <formula1>0</formula1>
      <formula2>100</formula2>
    </dataValidation>
    <dataValidation type="list" allowBlank="1" showInputMessage="1" showErrorMessage="1" promptTitle="選んで下さい。無余地駐車とは？" prompt="要項を読んでよく理解した上で申込んで下さい。&#10;今回の大会のみ臨時で確保した場所では、クラブでまとめてツメツメで駐車する方式に協力できるところには、配分数で優遇します。１台は出庫できるようにしておき、その１台が出れば、他の車も流れで出られるようなとめ方をしていただきます。" sqref="C27">
      <formula1>"無余地駐車に協力する,普通の駐車形態（どの車もいつでも出庫できる）を希望"</formula1>
    </dataValidation>
    <dataValidation type="list" allowBlank="1" showInputMessage="1" showErrorMessage="1" promptTitle="広告スペースの希望" prompt="選んでください" sqref="C13">
      <formula1>"必要ない,掲載する（下に原稿）,別途添付で原稿を用意した"</formula1>
    </dataValidation>
    <dataValidation allowBlank="1" showInputMessage="1" showErrorMessage="1" promptTitle="駐車券発行希望枚数（1日目・2日目共通）" prompt="要項を読んでよく理解した上で申込んで下さい。&#10;クラブとして必要な駐車台数の総計を正味で記入して下さい。&#10;エントリー数に対して、明らかに過分希望な数を書くと、それは適いません。&#10;”小さなお子様がいるので”などの事情は備考欄にご記入下さい。&#10;" sqref="C26"/>
  </dataValidations>
  <printOptions/>
  <pageMargins left="0.39" right="0.24" top="0.28" bottom="0.2" header="0.22"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3"/>
  <sheetViews>
    <sheetView zoomScale="125" zoomScaleNormal="125" workbookViewId="0" topLeftCell="A40">
      <selection activeCell="G28" sqref="G28"/>
    </sheetView>
  </sheetViews>
  <sheetFormatPr defaultColWidth="9.00390625" defaultRowHeight="13.5"/>
  <cols>
    <col min="1" max="1" width="10.625" style="1" customWidth="1"/>
    <col min="2" max="2" width="24.50390625" style="1" customWidth="1"/>
    <col min="3" max="3" width="12.875" style="1" customWidth="1"/>
    <col min="4" max="4" width="6.25390625" style="1" customWidth="1"/>
    <col min="5" max="5" width="19.00390625" style="1" customWidth="1"/>
    <col min="6" max="16384" width="9.00390625" style="1" customWidth="1"/>
  </cols>
  <sheetData>
    <row r="1" ht="14.25">
      <c r="A1" s="154" t="s">
        <v>135</v>
      </c>
    </row>
    <row r="2" spans="1:5" ht="14.25">
      <c r="A2" s="5"/>
      <c r="E2" s="69" t="s">
        <v>73</v>
      </c>
    </row>
    <row r="3" spans="1:5" ht="12" thickBot="1">
      <c r="A3" s="110"/>
      <c r="B3" s="111"/>
      <c r="C3" s="111"/>
      <c r="D3" s="111"/>
      <c r="E3" s="111"/>
    </row>
    <row r="4" spans="1:5" s="2" customFormat="1" ht="15" thickBot="1">
      <c r="A4" s="32" t="s">
        <v>4</v>
      </c>
      <c r="B4" s="33"/>
      <c r="C4" s="11"/>
      <c r="D4" s="11"/>
      <c r="E4" s="12"/>
    </row>
    <row r="5" spans="1:5" s="13" customFormat="1" ht="11.25">
      <c r="A5" s="20" t="s">
        <v>1</v>
      </c>
      <c r="B5" s="28"/>
      <c r="C5" s="34" t="s">
        <v>30</v>
      </c>
      <c r="D5" s="30"/>
      <c r="E5" s="16"/>
    </row>
    <row r="6" spans="1:5" s="13" customFormat="1" ht="11.25">
      <c r="A6" s="17" t="s">
        <v>14</v>
      </c>
      <c r="B6" s="29"/>
      <c r="C6" s="35" t="s">
        <v>30</v>
      </c>
      <c r="D6" s="30"/>
      <c r="E6" s="16"/>
    </row>
    <row r="7" spans="1:5" s="13" customFormat="1" ht="12" thickBot="1">
      <c r="A7" s="38" t="s">
        <v>19</v>
      </c>
      <c r="B7" s="39"/>
      <c r="C7" s="40" t="s">
        <v>30</v>
      </c>
      <c r="D7" s="30"/>
      <c r="E7" s="16"/>
    </row>
    <row r="8" spans="1:5" ht="12" thickBot="1">
      <c r="A8" s="18" t="s">
        <v>5</v>
      </c>
      <c r="B8" s="31" t="s">
        <v>0</v>
      </c>
      <c r="C8" s="19" t="s">
        <v>76</v>
      </c>
      <c r="D8" s="31" t="s">
        <v>2</v>
      </c>
      <c r="E8" s="6" t="s">
        <v>77</v>
      </c>
    </row>
    <row r="9" spans="1:5" ht="11.25">
      <c r="A9" s="7" t="s">
        <v>6</v>
      </c>
      <c r="B9" s="4"/>
      <c r="C9" s="83">
        <f aca="true" t="shared" si="0" ref="C9:C15">IF(E9="","",IF(OR(MONTH(E9)&lt;=3,AND(MONTH(E9)=4,DAY(E9)=1)),2012-YEAR(E9),2012-YEAR(E9)-1))</f>
      </c>
      <c r="D9" s="37"/>
      <c r="E9" s="127"/>
    </row>
    <row r="10" spans="1:5" ht="11.25">
      <c r="A10" s="8" t="s">
        <v>7</v>
      </c>
      <c r="B10" s="3"/>
      <c r="C10" s="83">
        <f t="shared" si="0"/>
      </c>
      <c r="D10" s="37"/>
      <c r="E10" s="128"/>
    </row>
    <row r="11" spans="1:5" ht="11.25">
      <c r="A11" s="8" t="s">
        <v>8</v>
      </c>
      <c r="B11" s="3"/>
      <c r="C11" s="83">
        <f t="shared" si="0"/>
      </c>
      <c r="D11" s="37"/>
      <c r="E11" s="66"/>
    </row>
    <row r="12" spans="1:5" ht="11.25">
      <c r="A12" s="8" t="s">
        <v>9</v>
      </c>
      <c r="B12" s="3"/>
      <c r="C12" s="83">
        <f t="shared" si="0"/>
      </c>
      <c r="D12" s="37"/>
      <c r="E12" s="66"/>
    </row>
    <row r="13" spans="1:5" ht="11.25">
      <c r="A13" s="8" t="s">
        <v>10</v>
      </c>
      <c r="B13" s="3"/>
      <c r="C13" s="83">
        <f t="shared" si="0"/>
      </c>
      <c r="D13" s="37"/>
      <c r="E13" s="66"/>
    </row>
    <row r="14" spans="1:5" ht="11.25">
      <c r="A14" s="8" t="s">
        <v>11</v>
      </c>
      <c r="B14" s="3"/>
      <c r="C14" s="83">
        <f t="shared" si="0"/>
      </c>
      <c r="D14" s="37"/>
      <c r="E14" s="66"/>
    </row>
    <row r="15" spans="1:5" ht="12" thickBot="1">
      <c r="A15" s="9" t="s">
        <v>12</v>
      </c>
      <c r="B15" s="10"/>
      <c r="C15" s="85">
        <f t="shared" si="0"/>
      </c>
      <c r="D15" s="68"/>
      <c r="E15" s="67"/>
    </row>
    <row r="16" spans="1:5" ht="12" thickBot="1">
      <c r="A16" s="30"/>
      <c r="B16" s="30"/>
      <c r="C16" s="109"/>
      <c r="D16" s="30"/>
      <c r="E16" s="30"/>
    </row>
    <row r="17" spans="1:5" s="2" customFormat="1" ht="15" thickBot="1">
      <c r="A17" s="32" t="s">
        <v>4</v>
      </c>
      <c r="B17" s="33"/>
      <c r="C17" s="11"/>
      <c r="D17" s="11"/>
      <c r="E17" s="12"/>
    </row>
    <row r="18" spans="1:5" s="13" customFormat="1" ht="11.25">
      <c r="A18" s="20" t="s">
        <v>1</v>
      </c>
      <c r="B18" s="28"/>
      <c r="C18" s="34" t="s">
        <v>30</v>
      </c>
      <c r="D18" s="30"/>
      <c r="E18" s="16"/>
    </row>
    <row r="19" spans="1:5" s="13" customFormat="1" ht="11.25">
      <c r="A19" s="17" t="s">
        <v>14</v>
      </c>
      <c r="B19" s="29"/>
      <c r="C19" s="35" t="s">
        <v>30</v>
      </c>
      <c r="D19" s="30"/>
      <c r="E19" s="16"/>
    </row>
    <row r="20" spans="1:5" s="13" customFormat="1" ht="12" thickBot="1">
      <c r="A20" s="38" t="s">
        <v>19</v>
      </c>
      <c r="B20" s="39"/>
      <c r="C20" s="40" t="s">
        <v>30</v>
      </c>
      <c r="D20" s="30"/>
      <c r="E20" s="16"/>
    </row>
    <row r="21" spans="1:5" ht="12" thickBot="1">
      <c r="A21" s="18" t="s">
        <v>5</v>
      </c>
      <c r="B21" s="31" t="s">
        <v>0</v>
      </c>
      <c r="C21" s="19" t="s">
        <v>76</v>
      </c>
      <c r="D21" s="31" t="s">
        <v>2</v>
      </c>
      <c r="E21" s="6" t="s">
        <v>77</v>
      </c>
    </row>
    <row r="22" spans="1:5" ht="11.25">
      <c r="A22" s="7" t="s">
        <v>6</v>
      </c>
      <c r="B22" s="4"/>
      <c r="C22" s="83">
        <f aca="true" t="shared" si="1" ref="C22:C28">IF(E22="","",IF(OR(MONTH(E22)&lt;=3,AND(MONTH(E22)=4,DAY(E22)=1)),2012-YEAR(E22),2012-YEAR(E22)-1))</f>
      </c>
      <c r="D22" s="37"/>
      <c r="E22" s="127"/>
    </row>
    <row r="23" spans="1:5" ht="11.25">
      <c r="A23" s="8" t="s">
        <v>7</v>
      </c>
      <c r="B23" s="3"/>
      <c r="C23" s="83">
        <f t="shared" si="1"/>
      </c>
      <c r="D23" s="37"/>
      <c r="E23" s="128"/>
    </row>
    <row r="24" spans="1:5" ht="11.25">
      <c r="A24" s="8" t="s">
        <v>8</v>
      </c>
      <c r="B24" s="3"/>
      <c r="C24" s="83">
        <f t="shared" si="1"/>
      </c>
      <c r="D24" s="37"/>
      <c r="E24" s="66"/>
    </row>
    <row r="25" spans="1:5" ht="11.25">
      <c r="A25" s="8" t="s">
        <v>9</v>
      </c>
      <c r="B25" s="3"/>
      <c r="C25" s="83">
        <f t="shared" si="1"/>
      </c>
      <c r="D25" s="37"/>
      <c r="E25" s="66"/>
    </row>
    <row r="26" spans="1:5" ht="11.25">
      <c r="A26" s="8" t="s">
        <v>10</v>
      </c>
      <c r="B26" s="3"/>
      <c r="C26" s="83">
        <f t="shared" si="1"/>
      </c>
      <c r="D26" s="37"/>
      <c r="E26" s="66"/>
    </row>
    <row r="27" spans="1:5" ht="11.25">
      <c r="A27" s="8" t="s">
        <v>11</v>
      </c>
      <c r="B27" s="3"/>
      <c r="C27" s="83">
        <f t="shared" si="1"/>
      </c>
      <c r="D27" s="37"/>
      <c r="E27" s="66"/>
    </row>
    <row r="28" spans="1:5" ht="12" thickBot="1">
      <c r="A28" s="9" t="s">
        <v>12</v>
      </c>
      <c r="B28" s="10"/>
      <c r="C28" s="85">
        <f t="shared" si="1"/>
      </c>
      <c r="D28" s="68"/>
      <c r="E28" s="67"/>
    </row>
    <row r="29" spans="1:5" ht="11.25">
      <c r="A29" s="30"/>
      <c r="B29" s="30"/>
      <c r="C29" s="30"/>
      <c r="D29" s="30"/>
      <c r="E29" s="30"/>
    </row>
    <row r="30" spans="1:5" ht="11.25">
      <c r="A30" s="65" t="s">
        <v>56</v>
      </c>
      <c r="B30" s="21"/>
      <c r="C30" s="21"/>
      <c r="D30" s="21"/>
      <c r="E30" s="21"/>
    </row>
    <row r="32" spans="1:5" ht="15" thickBot="1">
      <c r="A32" s="14" t="s">
        <v>15</v>
      </c>
      <c r="B32" s="15"/>
      <c r="C32" s="15"/>
      <c r="D32" s="15"/>
      <c r="E32" s="15"/>
    </row>
    <row r="33" spans="1:5" s="2" customFormat="1" ht="15" thickBot="1">
      <c r="A33" s="70" t="s">
        <v>4</v>
      </c>
      <c r="B33" s="71" t="s">
        <v>22</v>
      </c>
      <c r="C33" s="11"/>
      <c r="D33" s="11"/>
      <c r="E33" s="11"/>
    </row>
    <row r="34" spans="1:5" s="13" customFormat="1" ht="11.25">
      <c r="A34" s="72" t="s">
        <v>1</v>
      </c>
      <c r="B34" s="73" t="s">
        <v>133</v>
      </c>
      <c r="C34" s="86" t="s">
        <v>30</v>
      </c>
      <c r="D34" s="30"/>
      <c r="E34" s="30"/>
    </row>
    <row r="35" spans="1:5" s="13" customFormat="1" ht="11.25">
      <c r="A35" s="74" t="s">
        <v>14</v>
      </c>
      <c r="B35" s="75" t="s">
        <v>16</v>
      </c>
      <c r="C35" s="87" t="s">
        <v>30</v>
      </c>
      <c r="D35" s="30"/>
      <c r="E35" s="30"/>
    </row>
    <row r="36" spans="1:5" s="13" customFormat="1" ht="12" thickBot="1">
      <c r="A36" s="76" t="s">
        <v>19</v>
      </c>
      <c r="B36" s="77" t="s">
        <v>93</v>
      </c>
      <c r="C36" s="88" t="s">
        <v>30</v>
      </c>
      <c r="D36" s="30"/>
      <c r="E36" s="30"/>
    </row>
    <row r="37" spans="1:7" ht="12" thickBot="1">
      <c r="A37" s="78" t="s">
        <v>5</v>
      </c>
      <c r="B37" s="79" t="s">
        <v>0</v>
      </c>
      <c r="C37" s="89" t="s">
        <v>13</v>
      </c>
      <c r="D37" s="79" t="s">
        <v>2</v>
      </c>
      <c r="E37" s="90" t="s">
        <v>31</v>
      </c>
      <c r="G37" s="125"/>
    </row>
    <row r="38" spans="1:7" ht="11.25">
      <c r="A38" s="80" t="s">
        <v>6</v>
      </c>
      <c r="B38" s="81" t="s">
        <v>23</v>
      </c>
      <c r="C38" s="83">
        <f>IF(E38="","",IF(OR(MONTH(E38)&lt;=3,AND(MONTH(E38)=4,DAY(E38)=1)),2012-YEAR(E38),2012-YEAR(E38)-1))</f>
        <v>51</v>
      </c>
      <c r="D38" s="91" t="s">
        <v>3</v>
      </c>
      <c r="E38" s="92">
        <v>22275</v>
      </c>
      <c r="G38" s="125"/>
    </row>
    <row r="39" spans="1:7" ht="11.25">
      <c r="A39" s="74" t="s">
        <v>7</v>
      </c>
      <c r="B39" s="82" t="s">
        <v>42</v>
      </c>
      <c r="C39" s="83">
        <f aca="true" t="shared" si="2" ref="C39:C44">IF(E39="","",IF(OR(MONTH(E39)&lt;=3,AND(MONTH(E39)=4,DAY(E39)=1)),2012-YEAR(E39),2012-YEAR(E39)-1))</f>
        <v>23</v>
      </c>
      <c r="D39" s="93" t="s">
        <v>17</v>
      </c>
      <c r="E39" s="94">
        <v>32264</v>
      </c>
      <c r="G39" s="126"/>
    </row>
    <row r="40" spans="1:7" ht="11.25">
      <c r="A40" s="74" t="s">
        <v>8</v>
      </c>
      <c r="B40" s="82" t="s">
        <v>94</v>
      </c>
      <c r="C40" s="83">
        <f t="shared" si="2"/>
        <v>75</v>
      </c>
      <c r="D40" s="93" t="s">
        <v>3</v>
      </c>
      <c r="E40" s="94">
        <v>13353</v>
      </c>
      <c r="G40" s="125"/>
    </row>
    <row r="41" spans="1:7" ht="11.25">
      <c r="A41" s="74" t="s">
        <v>9</v>
      </c>
      <c r="B41" s="155" t="s">
        <v>134</v>
      </c>
      <c r="C41" s="83">
        <f t="shared" si="2"/>
        <v>41</v>
      </c>
      <c r="D41" s="93" t="s">
        <v>3</v>
      </c>
      <c r="E41" s="95">
        <v>25842</v>
      </c>
      <c r="G41" s="125"/>
    </row>
    <row r="42" spans="1:7" ht="11.25">
      <c r="A42" s="74" t="s">
        <v>10</v>
      </c>
      <c r="B42" s="82" t="s">
        <v>95</v>
      </c>
      <c r="C42" s="83">
        <f t="shared" si="2"/>
        <v>66</v>
      </c>
      <c r="D42" s="93" t="s">
        <v>17</v>
      </c>
      <c r="E42" s="94">
        <v>16698</v>
      </c>
      <c r="G42" s="125"/>
    </row>
    <row r="43" spans="1:7" ht="11.25">
      <c r="A43" s="74" t="s">
        <v>11</v>
      </c>
      <c r="B43" s="82" t="s">
        <v>21</v>
      </c>
      <c r="C43" s="83">
        <f t="shared" si="2"/>
        <v>27</v>
      </c>
      <c r="D43" s="93" t="s">
        <v>17</v>
      </c>
      <c r="E43" s="94">
        <v>31138</v>
      </c>
      <c r="G43" s="125"/>
    </row>
    <row r="44" spans="1:7" ht="12" thickBot="1">
      <c r="A44" s="84" t="s">
        <v>12</v>
      </c>
      <c r="B44" s="85" t="s">
        <v>18</v>
      </c>
      <c r="C44" s="85">
        <f t="shared" si="2"/>
        <v>53</v>
      </c>
      <c r="D44" s="96" t="s">
        <v>3</v>
      </c>
      <c r="E44" s="97">
        <v>21399</v>
      </c>
      <c r="G44" s="125"/>
    </row>
    <row r="45" spans="1:7" s="36" customFormat="1" ht="11.25">
      <c r="A45" s="36" t="s">
        <v>20</v>
      </c>
      <c r="G45" s="126"/>
    </row>
    <row r="46" spans="1:7" s="36" customFormat="1" ht="11.25">
      <c r="A46" s="36" t="s">
        <v>136</v>
      </c>
      <c r="G46" s="126"/>
    </row>
    <row r="47" spans="1:7" s="36" customFormat="1" ht="22.5" customHeight="1">
      <c r="A47" s="167" t="s">
        <v>137</v>
      </c>
      <c r="B47" s="167"/>
      <c r="C47" s="167"/>
      <c r="D47" s="167"/>
      <c r="E47" s="167"/>
      <c r="G47" s="126"/>
    </row>
    <row r="48" s="36" customFormat="1" ht="11.25">
      <c r="A48" s="36" t="s">
        <v>36</v>
      </c>
    </row>
    <row r="49" s="36" customFormat="1" ht="11.25">
      <c r="A49" s="36" t="s">
        <v>57</v>
      </c>
    </row>
    <row r="50" s="36" customFormat="1" ht="11.25">
      <c r="A50" s="156" t="s">
        <v>138</v>
      </c>
    </row>
    <row r="51" s="36" customFormat="1" ht="11.25">
      <c r="A51" s="156" t="s">
        <v>139</v>
      </c>
    </row>
    <row r="52" s="36" customFormat="1" ht="11.25">
      <c r="A52" s="36" t="s">
        <v>96</v>
      </c>
    </row>
    <row r="53" s="36" customFormat="1" ht="11.25">
      <c r="A53" s="36" t="s">
        <v>75</v>
      </c>
    </row>
    <row r="54" s="36" customFormat="1" ht="11.25"/>
  </sheetData>
  <mergeCells count="1">
    <mergeCell ref="A47:E47"/>
  </mergeCells>
  <dataValidations count="5">
    <dataValidation type="list" allowBlank="1" showInputMessage="1" showErrorMessage="1" sqref="B6 B19">
      <formula1>"正規,オープン"</formula1>
    </dataValidation>
    <dataValidation type="list" allowBlank="1" showInputMessage="1" showErrorMessage="1" sqref="B7 B20 B36">
      <formula1>"なし,over300,young"</formula1>
    </dataValidation>
    <dataValidation type="list" allowBlank="1" showInputMessage="1" showErrorMessage="1" promptTitle="性別" prompt="選択してください" sqref="D9:D15 D22:D28">
      <formula1>"男,女"</formula1>
    </dataValidation>
    <dataValidation type="list" allowBlank="1" showInputMessage="1" showErrorMessage="1" sqref="B5 B18 B34">
      <formula1>",クラブ7人リレー,ベテランリレー"</formula1>
    </dataValidation>
    <dataValidation type="whole" allowBlank="1" showInputMessage="1" showErrorMessage="1" promptTitle="年齢" prompt="自動計算&#10;2012年3月31日時点での年齢" sqref="C38:C44 C22:C28 C9:C15">
      <formula1>0</formula1>
      <formula2>107</formula2>
    </dataValidation>
  </dataValidations>
  <printOptions/>
  <pageMargins left="0.56" right="0.25" top="0.75" bottom="0.22" header="0.25" footer="0.2"/>
  <pageSetup orientation="portrait" paperSize="9" scale="120" r:id="rId1"/>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workbookViewId="0" topLeftCell="A1">
      <selection activeCell="G4" sqref="G4"/>
    </sheetView>
  </sheetViews>
  <sheetFormatPr defaultColWidth="9.00390625" defaultRowHeight="13.5"/>
  <cols>
    <col min="1" max="1" width="15.375" style="23" customWidth="1"/>
    <col min="2" max="2" width="16.125" style="23" customWidth="1"/>
    <col min="3" max="3" width="3.75390625" style="23" customWidth="1"/>
    <col min="4" max="4" width="12.125" style="23" customWidth="1"/>
    <col min="5" max="5" width="4.50390625" style="23" customWidth="1"/>
    <col min="6" max="6" width="14.25390625" style="23" customWidth="1"/>
    <col min="7" max="7" width="13.125" style="23" customWidth="1"/>
    <col min="8" max="8" width="7.25390625" style="23" customWidth="1"/>
    <col min="9" max="9" width="14.625" style="23" customWidth="1"/>
    <col min="10" max="10" width="6.75390625" style="23" customWidth="1"/>
    <col min="11" max="11" width="11.625" style="23" customWidth="1"/>
    <col min="12" max="12" width="11.375" style="23" customWidth="1"/>
    <col min="13" max="13" width="13.25390625" style="23" customWidth="1"/>
    <col min="14" max="16384" width="9.00390625" style="23" customWidth="1"/>
  </cols>
  <sheetData>
    <row r="1" spans="1:12" s="22" customFormat="1" ht="31.5" customHeight="1">
      <c r="A1" s="153" t="s">
        <v>125</v>
      </c>
      <c r="B1" s="130"/>
      <c r="C1" s="130"/>
      <c r="D1" s="130"/>
      <c r="E1" s="130"/>
      <c r="F1" s="130"/>
      <c r="G1" s="130"/>
      <c r="H1" s="130"/>
      <c r="I1" s="130"/>
      <c r="K1" s="130"/>
      <c r="L1" s="43"/>
    </row>
    <row r="2" spans="1:17" s="24" customFormat="1" ht="107.25">
      <c r="A2" s="99" t="s">
        <v>0</v>
      </c>
      <c r="B2" s="99" t="s">
        <v>69</v>
      </c>
      <c r="C2" s="99" t="s">
        <v>70</v>
      </c>
      <c r="D2" s="99" t="s">
        <v>67</v>
      </c>
      <c r="E2" s="44" t="s">
        <v>126</v>
      </c>
      <c r="F2" s="99" t="s">
        <v>68</v>
      </c>
      <c r="G2" s="54" t="s">
        <v>131</v>
      </c>
      <c r="H2" s="45" t="s">
        <v>101</v>
      </c>
      <c r="I2" s="54" t="s">
        <v>127</v>
      </c>
      <c r="J2" s="45" t="s">
        <v>107</v>
      </c>
      <c r="K2" s="54" t="s">
        <v>80</v>
      </c>
      <c r="L2" s="53" t="s">
        <v>38</v>
      </c>
      <c r="M2" s="138" t="s">
        <v>81</v>
      </c>
      <c r="P2" s="168"/>
      <c r="Q2" s="164"/>
    </row>
    <row r="3" spans="1:13" ht="20.25" customHeight="1">
      <c r="A3" s="52"/>
      <c r="B3" s="25"/>
      <c r="C3" s="25"/>
      <c r="D3" s="27"/>
      <c r="E3" s="129">
        <f>IF(D3="","",IF(OR(MONTH(D3)&lt;=3,AND(MONTH(D3)=4,DAY(D3)=1)),2012-YEAR(D3),2012-YEAR(D3)-1))</f>
      </c>
      <c r="F3" s="98"/>
      <c r="G3" s="105"/>
      <c r="H3" s="42">
        <f>IF(OR(G3="M12",G3="W12",G3="M15",G3="W15",G3="チャレンジ"),1000,IF(OR(G3="M18",G3="W18"),1500,IF(OR(G3="M20",G3="W20"),1800,IF(OR(G3="M21",G3="W21",G3="M35",G3="W35",G3="M50",G3="W50",G3="M65",G3="W65",G3="M75",G3="Heavy",),2000,0))))</f>
        <v>0</v>
      </c>
      <c r="I3" s="105"/>
      <c r="J3" s="41">
        <f>IF(I3="レンタル",300,0)</f>
        <v>0</v>
      </c>
      <c r="K3" s="112"/>
      <c r="L3" s="107">
        <f>H3+J3</f>
        <v>0</v>
      </c>
      <c r="M3" s="140"/>
    </row>
    <row r="4" spans="1:13" ht="20.25" customHeight="1">
      <c r="A4" s="52"/>
      <c r="B4" s="25"/>
      <c r="C4" s="25"/>
      <c r="D4" s="27"/>
      <c r="E4" s="129">
        <f aca="true" t="shared" si="0" ref="E4:E11">IF(D4="","",IF(OR(MONTH(D4)&lt;=3,AND(MONTH(D4)=4,DAY(D4)=1)),2012-YEAR(D4),2012-YEAR(D4)-1))</f>
      </c>
      <c r="F4" s="98"/>
      <c r="G4" s="105" t="s">
        <v>37</v>
      </c>
      <c r="H4" s="42">
        <f aca="true" t="shared" si="1" ref="H4:H11">IF(OR(G4="M12",G4="W12",G4="M15",G4="W15",G4="チャレンジ"),1000,IF(OR(G4="M18",G4="W18"),1500,IF(OR(G4="M20",G4="W20"),1800,IF(OR(G4="M21",G4="W21",G4="M35",G4="W35",G4="M50",G4="W50",G4="M65",G4="W65",G4="M75",G4="Heavy",),2000,0))))</f>
        <v>0</v>
      </c>
      <c r="I4" s="105"/>
      <c r="J4" s="41">
        <f aca="true" t="shared" si="2" ref="J4:J11">IF(I4="レンタル",300,0)</f>
        <v>0</v>
      </c>
      <c r="K4" s="112"/>
      <c r="L4" s="107">
        <f aca="true" t="shared" si="3" ref="L4:L11">H4+J4</f>
        <v>0</v>
      </c>
      <c r="M4" s="140"/>
    </row>
    <row r="5" spans="1:13" ht="20.25" customHeight="1">
      <c r="A5" s="52"/>
      <c r="B5" s="25"/>
      <c r="C5" s="25"/>
      <c r="D5" s="27"/>
      <c r="E5" s="129">
        <f t="shared" si="0"/>
      </c>
      <c r="F5" s="98"/>
      <c r="G5" s="105" t="s">
        <v>37</v>
      </c>
      <c r="H5" s="42">
        <f t="shared" si="1"/>
        <v>0</v>
      </c>
      <c r="I5" s="105"/>
      <c r="J5" s="41">
        <f t="shared" si="2"/>
        <v>0</v>
      </c>
      <c r="K5" s="112"/>
      <c r="L5" s="107">
        <f t="shared" si="3"/>
        <v>0</v>
      </c>
      <c r="M5" s="140"/>
    </row>
    <row r="6" spans="1:13" ht="20.25" customHeight="1">
      <c r="A6" s="52"/>
      <c r="B6" s="25"/>
      <c r="C6" s="25"/>
      <c r="D6" s="27"/>
      <c r="E6" s="129">
        <f t="shared" si="0"/>
      </c>
      <c r="F6" s="98"/>
      <c r="G6" s="105" t="s">
        <v>37</v>
      </c>
      <c r="H6" s="42">
        <f t="shared" si="1"/>
        <v>0</v>
      </c>
      <c r="I6" s="105"/>
      <c r="J6" s="41">
        <f t="shared" si="2"/>
        <v>0</v>
      </c>
      <c r="K6" s="112"/>
      <c r="L6" s="107">
        <f t="shared" si="3"/>
        <v>0</v>
      </c>
      <c r="M6" s="140"/>
    </row>
    <row r="7" spans="1:13" ht="20.25" customHeight="1">
      <c r="A7" s="52"/>
      <c r="B7" s="25"/>
      <c r="C7" s="25"/>
      <c r="D7" s="27"/>
      <c r="E7" s="129">
        <f t="shared" si="0"/>
      </c>
      <c r="F7" s="98"/>
      <c r="G7" s="105" t="s">
        <v>37</v>
      </c>
      <c r="H7" s="42">
        <f t="shared" si="1"/>
        <v>0</v>
      </c>
      <c r="I7" s="105"/>
      <c r="J7" s="41">
        <f t="shared" si="2"/>
        <v>0</v>
      </c>
      <c r="K7" s="112"/>
      <c r="L7" s="107">
        <f t="shared" si="3"/>
        <v>0</v>
      </c>
      <c r="M7" s="140"/>
    </row>
    <row r="8" spans="1:13" ht="20.25" customHeight="1">
      <c r="A8" s="52"/>
      <c r="B8" s="25"/>
      <c r="C8" s="25"/>
      <c r="D8" s="27"/>
      <c r="E8" s="129">
        <f t="shared" si="0"/>
      </c>
      <c r="F8" s="98"/>
      <c r="G8" s="105" t="s">
        <v>37</v>
      </c>
      <c r="H8" s="42">
        <f t="shared" si="1"/>
        <v>0</v>
      </c>
      <c r="I8" s="105"/>
      <c r="J8" s="41">
        <f t="shared" si="2"/>
        <v>0</v>
      </c>
      <c r="K8" s="112"/>
      <c r="L8" s="107">
        <f t="shared" si="3"/>
        <v>0</v>
      </c>
      <c r="M8" s="140"/>
    </row>
    <row r="9" spans="1:13" ht="20.25" customHeight="1">
      <c r="A9" s="52"/>
      <c r="B9" s="25"/>
      <c r="C9" s="25"/>
      <c r="D9" s="27"/>
      <c r="E9" s="129">
        <f t="shared" si="0"/>
      </c>
      <c r="F9" s="98"/>
      <c r="G9" s="105" t="s">
        <v>37</v>
      </c>
      <c r="H9" s="42">
        <f t="shared" si="1"/>
        <v>0</v>
      </c>
      <c r="I9" s="105"/>
      <c r="J9" s="41">
        <f t="shared" si="2"/>
        <v>0</v>
      </c>
      <c r="K9" s="112"/>
      <c r="L9" s="107">
        <f t="shared" si="3"/>
        <v>0</v>
      </c>
      <c r="M9" s="140"/>
    </row>
    <row r="10" spans="1:13" ht="20.25" customHeight="1">
      <c r="A10" s="52"/>
      <c r="B10" s="25"/>
      <c r="C10" s="25"/>
      <c r="D10" s="27"/>
      <c r="E10" s="129">
        <f t="shared" si="0"/>
      </c>
      <c r="F10" s="98"/>
      <c r="G10" s="105" t="s">
        <v>37</v>
      </c>
      <c r="H10" s="42">
        <f t="shared" si="1"/>
        <v>0</v>
      </c>
      <c r="I10" s="105"/>
      <c r="J10" s="41">
        <f t="shared" si="2"/>
        <v>0</v>
      </c>
      <c r="K10" s="112"/>
      <c r="L10" s="107">
        <f t="shared" si="3"/>
        <v>0</v>
      </c>
      <c r="M10" s="140"/>
    </row>
    <row r="11" spans="1:13" ht="20.25" customHeight="1" thickBot="1">
      <c r="A11" s="52"/>
      <c r="B11" s="25"/>
      <c r="C11" s="25"/>
      <c r="D11" s="27"/>
      <c r="E11" s="129">
        <f t="shared" si="0"/>
      </c>
      <c r="F11" s="98"/>
      <c r="G11" s="105" t="s">
        <v>37</v>
      </c>
      <c r="H11" s="42">
        <f t="shared" si="1"/>
        <v>0</v>
      </c>
      <c r="I11" s="105"/>
      <c r="J11" s="41">
        <f t="shared" si="2"/>
        <v>0</v>
      </c>
      <c r="K11" s="112"/>
      <c r="L11" s="107">
        <f t="shared" si="3"/>
        <v>0</v>
      </c>
      <c r="M11" s="140"/>
    </row>
    <row r="12" spans="8:13" ht="29.25" customHeight="1" thickBot="1">
      <c r="H12" s="106"/>
      <c r="L12" s="108">
        <f>SUM(L3:L11)</f>
        <v>0</v>
      </c>
      <c r="M12" s="148" t="s">
        <v>47</v>
      </c>
    </row>
    <row r="13" ht="11.25">
      <c r="H13" s="106"/>
    </row>
    <row r="14" spans="1:8" ht="11.25">
      <c r="A14" s="23" t="s">
        <v>46</v>
      </c>
      <c r="H14" s="106"/>
    </row>
    <row r="15" spans="1:8" ht="11.25">
      <c r="A15" s="1" t="s">
        <v>97</v>
      </c>
      <c r="H15" s="106"/>
    </row>
    <row r="16" spans="1:8" ht="11.25">
      <c r="A16" s="1"/>
      <c r="H16" s="106"/>
    </row>
    <row r="17" spans="1:8" ht="11.25">
      <c r="A17" s="1"/>
      <c r="H17" s="106"/>
    </row>
    <row r="18" spans="1:13" ht="31.5" customHeight="1">
      <c r="A18" s="103" t="s">
        <v>15</v>
      </c>
      <c r="B18" s="104"/>
      <c r="C18" s="104"/>
      <c r="D18" s="104"/>
      <c r="E18" s="104"/>
      <c r="F18" s="104"/>
      <c r="G18" s="104"/>
      <c r="H18" s="104"/>
      <c r="I18" s="104"/>
      <c r="J18" s="104"/>
      <c r="K18" s="104"/>
      <c r="L18" s="104"/>
      <c r="M18" s="104"/>
    </row>
    <row r="19" spans="1:13" s="24" customFormat="1" ht="141" customHeight="1">
      <c r="A19" s="99" t="s">
        <v>0</v>
      </c>
      <c r="B19" s="99" t="s">
        <v>69</v>
      </c>
      <c r="C19" s="99" t="s">
        <v>70</v>
      </c>
      <c r="D19" s="99" t="s">
        <v>67</v>
      </c>
      <c r="E19" s="44" t="s">
        <v>126</v>
      </c>
      <c r="F19" s="99" t="s">
        <v>68</v>
      </c>
      <c r="G19" s="54" t="s">
        <v>102</v>
      </c>
      <c r="H19" s="45" t="s">
        <v>101</v>
      </c>
      <c r="I19" s="54" t="s">
        <v>104</v>
      </c>
      <c r="J19" s="45" t="s">
        <v>107</v>
      </c>
      <c r="K19" s="54" t="s">
        <v>80</v>
      </c>
      <c r="L19" s="53" t="s">
        <v>38</v>
      </c>
      <c r="M19" s="138" t="s">
        <v>81</v>
      </c>
    </row>
    <row r="20" spans="1:13" ht="20.25" customHeight="1">
      <c r="A20" s="100" t="s">
        <v>43</v>
      </c>
      <c r="B20" s="101" t="s">
        <v>58</v>
      </c>
      <c r="C20" s="131" t="s">
        <v>39</v>
      </c>
      <c r="D20" s="132">
        <v>22275</v>
      </c>
      <c r="E20" s="133">
        <f aca="true" t="shared" si="4" ref="E20:E26">IF(D20="","",IF(OR(MONTH(D20)&lt;=3,AND(MONTH(D20)=4,DAY(D20)=1)),2012-YEAR(D20),2012-YEAR(D20)-1))</f>
        <v>51</v>
      </c>
      <c r="F20" s="134" t="s">
        <v>44</v>
      </c>
      <c r="G20" s="102" t="s">
        <v>79</v>
      </c>
      <c r="H20" s="42">
        <f aca="true" t="shared" si="5" ref="H20:H26">IF(OR(G20="M12",G20="W12",G20="M15",G20="W15",G20="チャレンジ"),1000,IF(OR(G20="M18",G20="W18"),1500,IF(OR(G20="M20",G20="W20"),1800,IF(OR(G20="M21",G20="W21",G20="M35",G20="W35",G20="M50",G20="W50",G20="M65",G20="W65",G20="M75",G20="Heavy",),2000,0))))</f>
        <v>2000</v>
      </c>
      <c r="I20" s="102" t="s">
        <v>106</v>
      </c>
      <c r="J20" s="135">
        <f>IF(I20="レンタル",300,0)</f>
        <v>0</v>
      </c>
      <c r="K20" s="136">
        <v>999999</v>
      </c>
      <c r="L20" s="107">
        <f aca="true" t="shared" si="6" ref="L20:L26">H20+J20</f>
        <v>2000</v>
      </c>
      <c r="M20" s="139"/>
    </row>
    <row r="21" spans="1:13" ht="20.25" customHeight="1">
      <c r="A21" s="100" t="s">
        <v>40</v>
      </c>
      <c r="B21" s="101" t="s">
        <v>59</v>
      </c>
      <c r="C21" s="131" t="s">
        <v>41</v>
      </c>
      <c r="D21" s="132">
        <v>32264</v>
      </c>
      <c r="E21" s="133">
        <f t="shared" si="4"/>
        <v>23</v>
      </c>
      <c r="F21" s="134" t="s">
        <v>44</v>
      </c>
      <c r="G21" s="102" t="s">
        <v>78</v>
      </c>
      <c r="H21" s="42">
        <f t="shared" si="5"/>
        <v>2000</v>
      </c>
      <c r="I21" s="102" t="s">
        <v>132</v>
      </c>
      <c r="J21" s="135">
        <f aca="true" t="shared" si="7" ref="J21:J26">IF(I21="レンタル",300,0)</f>
        <v>0</v>
      </c>
      <c r="K21" s="136"/>
      <c r="L21" s="107">
        <f t="shared" si="6"/>
        <v>2000</v>
      </c>
      <c r="M21" s="139"/>
    </row>
    <row r="22" spans="1:13" ht="20.25" customHeight="1">
      <c r="A22" s="100" t="s">
        <v>100</v>
      </c>
      <c r="B22" s="101" t="s">
        <v>60</v>
      </c>
      <c r="C22" s="131" t="s">
        <v>39</v>
      </c>
      <c r="D22" s="132">
        <v>13353</v>
      </c>
      <c r="E22" s="133">
        <f t="shared" si="4"/>
        <v>75</v>
      </c>
      <c r="F22" s="134" t="s">
        <v>44</v>
      </c>
      <c r="G22" s="102" t="s">
        <v>129</v>
      </c>
      <c r="H22" s="42">
        <f t="shared" si="5"/>
        <v>2000</v>
      </c>
      <c r="I22" s="102" t="s">
        <v>105</v>
      </c>
      <c r="J22" s="135">
        <f t="shared" si="7"/>
        <v>300</v>
      </c>
      <c r="K22" s="136"/>
      <c r="L22" s="107">
        <f t="shared" si="6"/>
        <v>2300</v>
      </c>
      <c r="M22" s="139"/>
    </row>
    <row r="23" spans="1:13" ht="20.25" customHeight="1">
      <c r="A23" s="100" t="s">
        <v>61</v>
      </c>
      <c r="B23" s="101" t="s">
        <v>62</v>
      </c>
      <c r="C23" s="131" t="s">
        <v>39</v>
      </c>
      <c r="D23" s="132">
        <v>25842</v>
      </c>
      <c r="E23" s="133">
        <f t="shared" si="4"/>
        <v>41</v>
      </c>
      <c r="F23" s="134" t="s">
        <v>44</v>
      </c>
      <c r="G23" s="102" t="s">
        <v>130</v>
      </c>
      <c r="H23" s="42">
        <f t="shared" si="5"/>
        <v>2000</v>
      </c>
      <c r="I23" s="102" t="s">
        <v>105</v>
      </c>
      <c r="J23" s="135">
        <f t="shared" si="7"/>
        <v>300</v>
      </c>
      <c r="K23" s="136"/>
      <c r="L23" s="107">
        <f t="shared" si="6"/>
        <v>2300</v>
      </c>
      <c r="M23" s="139"/>
    </row>
    <row r="24" spans="1:13" ht="20.25" customHeight="1">
      <c r="A24" s="100" t="s">
        <v>98</v>
      </c>
      <c r="B24" s="101" t="s">
        <v>99</v>
      </c>
      <c r="C24" s="131" t="s">
        <v>41</v>
      </c>
      <c r="D24" s="132">
        <v>16698</v>
      </c>
      <c r="E24" s="133">
        <f t="shared" si="4"/>
        <v>66</v>
      </c>
      <c r="F24" s="134" t="s">
        <v>44</v>
      </c>
      <c r="G24" s="102" t="s">
        <v>103</v>
      </c>
      <c r="H24" s="42">
        <f t="shared" si="5"/>
        <v>1000</v>
      </c>
      <c r="I24" s="102" t="s">
        <v>132</v>
      </c>
      <c r="J24" s="135">
        <f t="shared" si="7"/>
        <v>0</v>
      </c>
      <c r="K24" s="136"/>
      <c r="L24" s="107">
        <f t="shared" si="6"/>
        <v>1000</v>
      </c>
      <c r="M24" s="139"/>
    </row>
    <row r="25" spans="1:13" ht="20.25" customHeight="1">
      <c r="A25" s="100" t="s">
        <v>63</v>
      </c>
      <c r="B25" s="101" t="s">
        <v>64</v>
      </c>
      <c r="C25" s="131" t="s">
        <v>41</v>
      </c>
      <c r="D25" s="132">
        <v>31138</v>
      </c>
      <c r="E25" s="133">
        <f t="shared" si="4"/>
        <v>27</v>
      </c>
      <c r="F25" s="134" t="s">
        <v>44</v>
      </c>
      <c r="G25" s="102" t="s">
        <v>103</v>
      </c>
      <c r="H25" s="42">
        <f t="shared" si="5"/>
        <v>1000</v>
      </c>
      <c r="I25" s="102" t="s">
        <v>132</v>
      </c>
      <c r="J25" s="135">
        <f t="shared" si="7"/>
        <v>0</v>
      </c>
      <c r="K25" s="136"/>
      <c r="L25" s="107">
        <f t="shared" si="6"/>
        <v>1000</v>
      </c>
      <c r="M25" s="139"/>
    </row>
    <row r="26" spans="1:13" ht="20.25" customHeight="1" thickBot="1">
      <c r="A26" s="100" t="s">
        <v>65</v>
      </c>
      <c r="B26" s="101" t="s">
        <v>66</v>
      </c>
      <c r="C26" s="131" t="s">
        <v>39</v>
      </c>
      <c r="D26" s="132">
        <v>21399</v>
      </c>
      <c r="E26" s="133">
        <f t="shared" si="4"/>
        <v>53</v>
      </c>
      <c r="F26" s="134" t="s">
        <v>44</v>
      </c>
      <c r="G26" s="102" t="s">
        <v>128</v>
      </c>
      <c r="H26" s="42">
        <f t="shared" si="5"/>
        <v>2000</v>
      </c>
      <c r="I26" s="102" t="s">
        <v>105</v>
      </c>
      <c r="J26" s="135">
        <f t="shared" si="7"/>
        <v>300</v>
      </c>
      <c r="K26" s="136"/>
      <c r="L26" s="107">
        <f t="shared" si="6"/>
        <v>2300</v>
      </c>
      <c r="M26" s="139"/>
    </row>
    <row r="27" spans="1:13" ht="29.25" customHeight="1" thickBot="1">
      <c r="A27" s="104"/>
      <c r="B27" s="104"/>
      <c r="C27" s="104"/>
      <c r="D27" s="104"/>
      <c r="E27" s="104"/>
      <c r="F27" s="104"/>
      <c r="G27" s="104"/>
      <c r="H27" s="137"/>
      <c r="I27" s="104"/>
      <c r="J27" s="104"/>
      <c r="K27" s="104"/>
      <c r="L27" s="108">
        <f>SUM(L20:L26)</f>
        <v>12900</v>
      </c>
      <c r="M27" s="147" t="s">
        <v>47</v>
      </c>
    </row>
    <row r="28" ht="11.25">
      <c r="H28" s="106"/>
    </row>
  </sheetData>
  <mergeCells count="1">
    <mergeCell ref="P2:Q2"/>
  </mergeCells>
  <dataValidations count="12">
    <dataValidation type="textLength" allowBlank="1" showInputMessage="1" showErrorMessage="1" promptTitle="氏名" prompt="スペースは半角でお願いします" imeMode="on" sqref="A3:A11 A20:A26">
      <formula1>0</formula1>
      <formula2>10</formula2>
    </dataValidation>
    <dataValidation allowBlank="1" showInputMessage="1" showErrorMessage="1" promptTitle="ふりがな" prompt="ひらがなで入力願います" imeMode="hiragana" sqref="B3:B11 B20:B26"/>
    <dataValidation type="whole" allowBlank="1" showInputMessage="1" showErrorMessage="1" sqref="L3:L12 L20:L27">
      <formula1>0</formula1>
      <formula2>12500</formula2>
    </dataValidation>
    <dataValidation type="list" allowBlank="1" showInputMessage="1" showErrorMessage="1" promptTitle="性別" prompt="男女を選択してください&#10;" imeMode="hiragana" sqref="C3:C11 C20:C26">
      <formula1>"男,女"</formula1>
    </dataValidation>
    <dataValidation type="date" allowBlank="1" showInputMessage="1" showErrorMessage="1" promptTitle="生年月日" prompt="西暦で記入してください。&#10;保険契約に必要な項目です。&#10;" imeMode="hiragana" sqref="D3:D11 D20:D26">
      <formula1>1</formula1>
      <formula2>39082</formula2>
    </dataValidation>
    <dataValidation type="whole" allowBlank="1" showErrorMessage="1" sqref="H3:H17 H20:H28">
      <formula1>0</formula1>
      <formula2>3000</formula2>
    </dataValidation>
    <dataValidation type="whole" allowBlank="1" showErrorMessage="1" sqref="J3:J11 J20:J26">
      <formula1>0</formula1>
      <formula2>500</formula2>
    </dataValidation>
    <dataValidation allowBlank="1" showErrorMessage="1" prompt="&#10;" imeMode="halfAlpha" sqref="F3:F11 F20:F26"/>
    <dataValidation type="whole" allowBlank="1" showInputMessage="1" showErrorMessage="1" promptTitle="My e-card番号" prompt="マイカードを使用する方は番号を書いてください" sqref="K3:K11 K20:K26">
      <formula1>1</formula1>
      <formula2>9999999</formula2>
    </dataValidation>
    <dataValidation type="whole" allowBlank="1" showInputMessage="1" showErrorMessage="1" promptTitle="年齢" prompt="自動計算&#10;2012年3月31日時点の年齢&#10;" imeMode="halfAlpha" sqref="E3:E11 E20:E26">
      <formula1>0</formula1>
      <formula2>107</formula2>
    </dataValidation>
    <dataValidation type="list" allowBlank="1" showInputMessage="1" showErrorMessage="1" promptTitle="e-cardレンタル（土曜日個人イベントのみ）" prompt="選んでください&#10;要項の説明をよくお読み下さい&#10;ここで”レンタル”としたものは土曜の個人スプリントイベントのみで、&#10;一旦お返しいただきます。クラブ７人リレー用レンタル分流用の場合も&#10;要項をよく読んで、数に矛盾の無いように申込み下さい。" sqref="I3:I11 I20:I26">
      <formula1>"-,マイカード使用,レンタル,クラブ７人リレー用流用"</formula1>
    </dataValidation>
    <dataValidation type="list" allowBlank="1" showInputMessage="1" showErrorMessage="1" promptTitle="スプリント大会" prompt="参加クラスを選んでください" sqref="G3:G11 G20:G26">
      <formula1>"-,チャレンジ,M12,W12,M15,W15,M18,W18,M20,W20,M21,W21,M35,W35,M50,W50,M65,W65,M75,Heavy"</formula1>
    </dataValidation>
  </dataValidations>
  <printOptions/>
  <pageMargins left="0.35" right="0.37" top="0.59" bottom="1" header="0.23" footer="0.512"/>
  <pageSetup fitToHeight="1" fitToWidth="1" horizontalDpi="300" verticalDpi="3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Genesys</cp:lastModifiedBy>
  <cp:lastPrinted>2009-08-23T06:52:40Z</cp:lastPrinted>
  <dcterms:created xsi:type="dcterms:W3CDTF">2004-07-20T13:30:39Z</dcterms:created>
  <dcterms:modified xsi:type="dcterms:W3CDTF">2011-09-05T06:48:38Z</dcterms:modified>
  <cp:category/>
  <cp:version/>
  <cp:contentType/>
  <cp:contentStatus/>
</cp:coreProperties>
</file>