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<sst xmlns="http://schemas.openxmlformats.org/spreadsheetml/2006/main" count="75" uniqueCount="46">
  <si>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所属</t>
  </si>
  <si>
    <t>代表者氏名</t>
  </si>
  <si>
    <t>代表者住所</t>
  </si>
  <si>
    <t>〒</t>
  </si>
  <si>
    <t>メールアドレス</t>
  </si>
  <si>
    <t>電話番号</t>
  </si>
  <si>
    <t>《右下表》に各クラスの参加人数、参加費が表示されますので、ご確認ください。</t>
  </si>
  <si>
    <t>所属</t>
  </si>
  <si>
    <t>Eカード番号</t>
  </si>
  <si>
    <t>レンタルE</t>
  </si>
  <si>
    <t>緊急時連絡先</t>
  </si>
  <si>
    <t>クラス</t>
  </si>
  <si>
    <t>費用</t>
  </si>
  <si>
    <t>人数</t>
  </si>
  <si>
    <t>参加費小計</t>
  </si>
  <si>
    <t>ME</t>
  </si>
  <si>
    <t>WE</t>
  </si>
  <si>
    <t>MF</t>
  </si>
  <si>
    <t>WF</t>
  </si>
  <si>
    <t>Eカードレンタル</t>
  </si>
  <si>
    <t>参加費合計　(振込み金額)</t>
  </si>
  <si>
    <t>2017年度東海学生オリエンテーリング選手権大会 エントリーフォーム</t>
  </si>
  <si>
    <t>参加クラス</t>
  </si>
  <si>
    <t>※セルが足りない場合はＳｈｅｅｔ2にご記入ください。</t>
  </si>
  <si>
    <t>MA</t>
  </si>
  <si>
    <t>WA</t>
  </si>
  <si>
    <t>ふりがな</t>
  </si>
  <si>
    <t>《左下表》に参加クラス、参加者氏名、ふりがな、所属、Eカード番号（レンタルの方はレンタルE欄に○）、緊急時連絡先（自宅、親等）を記入してください。</t>
  </si>
  <si>
    <t>参加者氏名</t>
  </si>
  <si>
    <t>学連登録年数</t>
  </si>
  <si>
    <t>高校生, 学連加盟初年度生</t>
  </si>
  <si>
    <t>OME</t>
  </si>
  <si>
    <t>OWE</t>
  </si>
  <si>
    <t>OMA</t>
  </si>
  <si>
    <t>OWA</t>
  </si>
  <si>
    <t>OMF</t>
  </si>
  <si>
    <t>OWF</t>
  </si>
  <si>
    <t>Sheet2参加費合計</t>
  </si>
  <si>
    <t>Sheet1参加費合計</t>
  </si>
  <si>
    <t>学生（新人除く）</t>
  </si>
  <si>
    <t>北信越MS</t>
  </si>
  <si>
    <t>北信越WS</t>
  </si>
  <si>
    <t>※大学生、大学院生の方は学連登録年数を所定の欄に記入してください。</t>
  </si>
  <si>
    <t>院生（学連未登録）/高専生/高校生以下</t>
  </si>
  <si>
    <t>院生（学連未登録）/高専生/高校生以下</t>
  </si>
  <si>
    <t>※学連に登録していない院生、高専生、高校生以下の方は、所定の欄に記入してください。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</si>
</sst>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16" borderId="2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3" fontId="3" fillId="0" borderId="28" xfId="0" applyNumberFormat="1" applyFont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>
      <alignment vertical="center"/>
    </xf>
    <xf numFmtId="0" fontId="3" fillId="34" borderId="3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3" fillId="34" borderId="33" xfId="0" applyNumberFormat="1" applyFont="1" applyFill="1" applyBorder="1" applyAlignment="1">
      <alignment horizontal="right" vertical="center"/>
    </xf>
    <xf numFmtId="0" fontId="3" fillId="34" borderId="34" xfId="0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176" fontId="3" fillId="16" borderId="37" xfId="0" applyNumberFormat="1" applyFont="1" applyFill="1" applyBorder="1" applyAlignment="1">
      <alignment vertical="center"/>
    </xf>
    <xf numFmtId="0" fontId="3" fillId="16" borderId="37" xfId="0" applyFont="1" applyFill="1" applyBorder="1" applyAlignment="1">
      <alignment vertical="center"/>
    </xf>
    <xf numFmtId="0" fontId="3" fillId="16" borderId="38" xfId="0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top"/>
      <protection locked="0"/>
    </xf>
    <xf numFmtId="0" fontId="3" fillId="0" borderId="44" xfId="0" applyFont="1" applyBorder="1" applyAlignment="1" applyProtection="1">
      <alignment vertical="top"/>
      <protection locked="0"/>
    </xf>
    <xf numFmtId="0" fontId="3" fillId="0" borderId="45" xfId="0" applyFont="1" applyBorder="1" applyAlignment="1" applyProtection="1">
      <alignment vertical="top"/>
      <protection locked="0"/>
    </xf>
    <xf numFmtId="0" fontId="3" fillId="0" borderId="46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0" zoomScaleNormal="70" zoomScalePageLayoutView="0" workbookViewId="0" topLeftCell="A1">
      <selection activeCell="A1" sqref="A1:M1"/>
    </sheetView>
  </sheetViews>
  <sheetFormatPr defaultColWidth="11.00390625" defaultRowHeight="15"/>
  <cols>
    <col min="1" max="1" width="3.8515625" style="21" customWidth="1"/>
    <col min="2" max="2" width="12.00390625" style="21" customWidth="1"/>
    <col min="3" max="3" width="14.421875" style="21" customWidth="1"/>
    <col min="4" max="4" width="22.421875" style="21" customWidth="1"/>
    <col min="5" max="5" width="16.7109375" style="21" customWidth="1"/>
    <col min="6" max="6" width="37.8515625" style="21" customWidth="1"/>
    <col min="7" max="7" width="18.00390625" style="21" customWidth="1"/>
    <col min="8" max="8" width="15.00390625" style="21" customWidth="1"/>
    <col min="9" max="9" width="14.00390625" style="21" customWidth="1"/>
    <col min="10" max="10" width="25.8515625" style="21" customWidth="1"/>
    <col min="11" max="11" width="8.57421875" style="21" customWidth="1"/>
    <col min="12" max="12" width="24.7109375" style="21" customWidth="1"/>
    <col min="13" max="13" width="10.57421875" style="21" customWidth="1"/>
    <col min="14" max="14" width="8.8515625" style="21" customWidth="1"/>
    <col min="15" max="15" width="12.00390625" style="21" customWidth="1"/>
    <col min="16" max="254" width="8.8515625" style="21" customWidth="1"/>
    <col min="255" max="255" width="3.8515625" style="21" customWidth="1"/>
    <col min="256" max="16384" width="11.00390625" style="21" customWidth="1"/>
  </cols>
  <sheetData>
    <row r="1" spans="1:13" ht="26.25" customHeight="1" thickBot="1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4" customHeight="1">
      <c r="A2" s="8" t="s">
        <v>1</v>
      </c>
      <c r="B2" s="9"/>
      <c r="C2" s="59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35.25" customHeight="1">
      <c r="A3" s="10" t="s">
        <v>2</v>
      </c>
      <c r="B3" s="11"/>
      <c r="C3" s="62" t="s">
        <v>3</v>
      </c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24" customHeight="1">
      <c r="A4" s="12" t="s">
        <v>0</v>
      </c>
      <c r="B4" s="13"/>
      <c r="C4" s="65"/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24" customHeight="1">
      <c r="A5" s="10" t="s">
        <v>4</v>
      </c>
      <c r="B5" s="11"/>
      <c r="C5" s="68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24" customHeight="1" thickBot="1">
      <c r="A6" s="14" t="s">
        <v>5</v>
      </c>
      <c r="B6" s="15"/>
      <c r="C6" s="50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5">
      <c r="A8" s="57" t="s">
        <v>27</v>
      </c>
      <c r="B8" s="57"/>
      <c r="C8" s="57"/>
      <c r="D8" s="57"/>
      <c r="E8" s="57"/>
      <c r="F8" s="57"/>
      <c r="G8" s="57"/>
      <c r="H8" s="57"/>
      <c r="I8" s="57"/>
      <c r="J8" s="46"/>
      <c r="K8" s="46"/>
      <c r="L8" s="46"/>
      <c r="M8" s="46"/>
    </row>
    <row r="9" spans="1:15" ht="13.5">
      <c r="A9" s="57" t="s">
        <v>42</v>
      </c>
      <c r="B9" s="57"/>
      <c r="C9" s="57"/>
      <c r="D9" s="57"/>
      <c r="E9" s="57"/>
      <c r="F9" s="57"/>
      <c r="G9" s="57"/>
      <c r="H9" s="57"/>
      <c r="I9" s="57"/>
      <c r="J9" s="46"/>
      <c r="K9" s="46"/>
      <c r="L9" s="46"/>
      <c r="M9" s="46"/>
      <c r="N9" s="1"/>
      <c r="O9" s="1"/>
    </row>
    <row r="10" spans="1:15" ht="13.5">
      <c r="A10" s="57" t="s">
        <v>45</v>
      </c>
      <c r="B10" s="57"/>
      <c r="C10" s="57"/>
      <c r="D10" s="57"/>
      <c r="E10" s="57"/>
      <c r="F10" s="57"/>
      <c r="G10" s="57"/>
      <c r="H10" s="57"/>
      <c r="I10" s="57"/>
      <c r="J10" s="46"/>
      <c r="K10" s="46"/>
      <c r="L10" s="46"/>
      <c r="M10" s="46"/>
      <c r="N10" s="1"/>
      <c r="O10" s="1"/>
    </row>
    <row r="11" spans="1:13" ht="13.5">
      <c r="A11" s="57" t="s">
        <v>23</v>
      </c>
      <c r="B11" s="57"/>
      <c r="C11" s="57"/>
      <c r="D11" s="57"/>
      <c r="E11" s="57"/>
      <c r="F11" s="57"/>
      <c r="G11" s="57"/>
      <c r="H11" s="57"/>
      <c r="I11" s="57"/>
      <c r="J11" s="46"/>
      <c r="K11" s="46"/>
      <c r="L11" s="46"/>
      <c r="M11" s="46"/>
    </row>
    <row r="12" spans="1:13" ht="13.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3.5">
      <c r="A13" s="57" t="s">
        <v>6</v>
      </c>
      <c r="B13" s="57"/>
      <c r="C13" s="57"/>
      <c r="D13" s="57"/>
      <c r="E13" s="57"/>
      <c r="F13" s="57"/>
      <c r="G13" s="57"/>
      <c r="H13" s="57"/>
      <c r="I13" s="57"/>
      <c r="J13" s="46"/>
      <c r="K13" s="46"/>
      <c r="L13" s="46"/>
      <c r="M13" s="46"/>
    </row>
    <row r="14" spans="1:18" ht="14.25" thickBot="1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3"/>
      <c r="M14" s="1"/>
      <c r="N14" s="22"/>
      <c r="O14" s="22"/>
      <c r="P14" s="22"/>
      <c r="Q14" s="22"/>
      <c r="R14" s="22"/>
    </row>
    <row r="15" spans="1:19" ht="15" customHeight="1">
      <c r="A15" s="4"/>
      <c r="B15" s="23" t="s">
        <v>22</v>
      </c>
      <c r="C15" s="23" t="s">
        <v>28</v>
      </c>
      <c r="D15" s="23" t="s">
        <v>26</v>
      </c>
      <c r="E15" s="23" t="s">
        <v>29</v>
      </c>
      <c r="F15" s="41" t="s">
        <v>43</v>
      </c>
      <c r="G15" s="23" t="s">
        <v>7</v>
      </c>
      <c r="H15" s="23" t="s">
        <v>8</v>
      </c>
      <c r="I15" s="23" t="s">
        <v>9</v>
      </c>
      <c r="J15" s="24" t="s">
        <v>10</v>
      </c>
      <c r="K15" s="1"/>
      <c r="L15" s="25" t="s">
        <v>11</v>
      </c>
      <c r="M15" s="23" t="s">
        <v>12</v>
      </c>
      <c r="N15" s="23" t="s">
        <v>13</v>
      </c>
      <c r="O15" s="24" t="s">
        <v>14</v>
      </c>
      <c r="P15" s="22"/>
      <c r="Q15" s="22"/>
      <c r="R15" s="22"/>
      <c r="S15" s="22"/>
    </row>
    <row r="16" spans="1:19" ht="15" customHeight="1">
      <c r="A16" s="26">
        <v>1</v>
      </c>
      <c r="B16" s="27"/>
      <c r="C16" s="27"/>
      <c r="D16" s="27"/>
      <c r="E16" s="27"/>
      <c r="F16" s="42"/>
      <c r="G16" s="27"/>
      <c r="H16" s="27"/>
      <c r="I16" s="28"/>
      <c r="J16" s="29"/>
      <c r="K16" s="5"/>
      <c r="L16" s="30" t="s">
        <v>15</v>
      </c>
      <c r="M16" s="56">
        <v>2500</v>
      </c>
      <c r="N16" s="16">
        <f>COUNTIF(B16:B65,"ME")</f>
        <v>0</v>
      </c>
      <c r="O16" s="17">
        <f>M16*N16</f>
        <v>0</v>
      </c>
      <c r="P16" s="31"/>
      <c r="Q16" s="22"/>
      <c r="R16" s="22"/>
      <c r="S16" s="22"/>
    </row>
    <row r="17" spans="1:19" ht="15" customHeight="1">
      <c r="A17" s="26">
        <v>2</v>
      </c>
      <c r="B17" s="27"/>
      <c r="C17" s="27"/>
      <c r="D17" s="27"/>
      <c r="E17" s="27"/>
      <c r="F17" s="42"/>
      <c r="G17" s="27"/>
      <c r="H17" s="27"/>
      <c r="I17" s="28"/>
      <c r="J17" s="29"/>
      <c r="K17" s="5"/>
      <c r="L17" s="30" t="s">
        <v>16</v>
      </c>
      <c r="M17" s="56"/>
      <c r="N17" s="16">
        <f>COUNTIF(B16:B65,"WE")</f>
        <v>0</v>
      </c>
      <c r="O17" s="17">
        <f>M16*N17</f>
        <v>0</v>
      </c>
      <c r="P17" s="31"/>
      <c r="Q17" s="22"/>
      <c r="R17" s="22"/>
      <c r="S17" s="22"/>
    </row>
    <row r="18" spans="1:19" ht="15" customHeight="1">
      <c r="A18" s="26">
        <v>3</v>
      </c>
      <c r="B18" s="27"/>
      <c r="C18" s="27"/>
      <c r="D18" s="27"/>
      <c r="E18" s="27"/>
      <c r="F18" s="42"/>
      <c r="G18" s="27"/>
      <c r="H18" s="27"/>
      <c r="I18" s="28"/>
      <c r="J18" s="29"/>
      <c r="K18" s="5"/>
      <c r="L18" s="30" t="s">
        <v>24</v>
      </c>
      <c r="M18" s="56"/>
      <c r="N18" s="16">
        <f>COUNTIF(B16:B65,"MA")</f>
        <v>0</v>
      </c>
      <c r="O18" s="17">
        <f>M16*N18</f>
        <v>0</v>
      </c>
      <c r="P18" s="31"/>
      <c r="Q18" s="22"/>
      <c r="R18" s="22"/>
      <c r="S18" s="22"/>
    </row>
    <row r="19" spans="1:19" ht="15" customHeight="1">
      <c r="A19" s="26">
        <v>4</v>
      </c>
      <c r="B19" s="27"/>
      <c r="C19" s="27"/>
      <c r="D19" s="27"/>
      <c r="E19" s="27"/>
      <c r="F19" s="42"/>
      <c r="G19" s="27"/>
      <c r="H19" s="27"/>
      <c r="I19" s="28"/>
      <c r="J19" s="29"/>
      <c r="K19" s="5"/>
      <c r="L19" s="30" t="s">
        <v>25</v>
      </c>
      <c r="M19" s="56"/>
      <c r="N19" s="16">
        <f>COUNTIF(B16:B65,"WA")</f>
        <v>0</v>
      </c>
      <c r="O19" s="17">
        <f>M16*N19</f>
        <v>0</v>
      </c>
      <c r="P19" s="31"/>
      <c r="Q19" s="22"/>
      <c r="R19" s="22"/>
      <c r="S19" s="22"/>
    </row>
    <row r="20" spans="1:19" ht="15" customHeight="1">
      <c r="A20" s="26">
        <v>5</v>
      </c>
      <c r="B20" s="27"/>
      <c r="C20" s="27"/>
      <c r="D20" s="27"/>
      <c r="E20" s="27"/>
      <c r="F20" s="42"/>
      <c r="G20" s="27"/>
      <c r="H20" s="27"/>
      <c r="I20" s="28"/>
      <c r="J20" s="29"/>
      <c r="K20" s="5"/>
      <c r="L20" s="30" t="s">
        <v>17</v>
      </c>
      <c r="M20" s="56"/>
      <c r="N20" s="16">
        <f>COUNTIF(B16:B65,"MF")</f>
        <v>0</v>
      </c>
      <c r="O20" s="17">
        <f>M16*N20</f>
        <v>0</v>
      </c>
      <c r="P20" s="31"/>
      <c r="Q20" s="22"/>
      <c r="R20" s="22"/>
      <c r="S20" s="22"/>
    </row>
    <row r="21" spans="1:19" ht="15" customHeight="1">
      <c r="A21" s="26">
        <v>6</v>
      </c>
      <c r="B21" s="27"/>
      <c r="C21" s="27"/>
      <c r="D21" s="27"/>
      <c r="E21" s="27"/>
      <c r="F21" s="42"/>
      <c r="G21" s="27"/>
      <c r="H21" s="27"/>
      <c r="I21" s="28"/>
      <c r="J21" s="29"/>
      <c r="K21" s="5"/>
      <c r="L21" s="30" t="s">
        <v>18</v>
      </c>
      <c r="M21" s="56"/>
      <c r="N21" s="16">
        <f>COUNTIF(B16:B65,"WF")</f>
        <v>0</v>
      </c>
      <c r="O21" s="17">
        <f>M16*N21</f>
        <v>0</v>
      </c>
      <c r="P21" s="31"/>
      <c r="Q21" s="22"/>
      <c r="R21" s="22"/>
      <c r="S21" s="22"/>
    </row>
    <row r="22" spans="1:19" ht="15" customHeight="1">
      <c r="A22" s="26">
        <v>7</v>
      </c>
      <c r="B22" s="27"/>
      <c r="C22" s="27"/>
      <c r="D22" s="27"/>
      <c r="E22" s="27"/>
      <c r="F22" s="42"/>
      <c r="G22" s="27"/>
      <c r="H22" s="27"/>
      <c r="I22" s="28"/>
      <c r="J22" s="29"/>
      <c r="K22" s="5"/>
      <c r="L22" s="32" t="s">
        <v>40</v>
      </c>
      <c r="M22" s="56"/>
      <c r="N22" s="16">
        <f>COUNTIF(B16:B65,"北信越MS")</f>
        <v>0</v>
      </c>
      <c r="O22" s="17">
        <f>M16*N22</f>
        <v>0</v>
      </c>
      <c r="P22" s="31"/>
      <c r="Q22" s="22"/>
      <c r="R22" s="22"/>
      <c r="S22" s="22"/>
    </row>
    <row r="23" spans="1:19" ht="15" customHeight="1">
      <c r="A23" s="26">
        <v>8</v>
      </c>
      <c r="B23" s="27"/>
      <c r="C23" s="27"/>
      <c r="D23" s="27"/>
      <c r="E23" s="27"/>
      <c r="F23" s="42"/>
      <c r="G23" s="27"/>
      <c r="H23" s="27"/>
      <c r="I23" s="28"/>
      <c r="J23" s="29"/>
      <c r="K23" s="5"/>
      <c r="L23" s="32" t="s">
        <v>41</v>
      </c>
      <c r="M23" s="56"/>
      <c r="N23" s="16">
        <f>COUNTIF(B16:B65,"北信越WS")</f>
        <v>0</v>
      </c>
      <c r="O23" s="17">
        <f>M16*N23</f>
        <v>0</v>
      </c>
      <c r="P23" s="31"/>
      <c r="Q23" s="22"/>
      <c r="R23" s="22"/>
      <c r="S23" s="22"/>
    </row>
    <row r="24" spans="1:20" ht="15" customHeight="1">
      <c r="A24" s="26">
        <v>9</v>
      </c>
      <c r="B24" s="27"/>
      <c r="C24" s="27"/>
      <c r="D24" s="27"/>
      <c r="E24" s="27"/>
      <c r="F24" s="42"/>
      <c r="G24" s="27"/>
      <c r="H24" s="27"/>
      <c r="I24" s="28"/>
      <c r="J24" s="29"/>
      <c r="K24" s="5"/>
      <c r="L24" s="30" t="s">
        <v>31</v>
      </c>
      <c r="M24" s="56"/>
      <c r="N24" s="16">
        <f>COUNTIF(B16:B65,"OME")</f>
        <v>0</v>
      </c>
      <c r="O24" s="17">
        <f>M16*N24</f>
        <v>0</v>
      </c>
      <c r="Q24" s="22"/>
      <c r="R24" s="22"/>
      <c r="S24" s="22"/>
      <c r="T24" s="22"/>
    </row>
    <row r="25" spans="1:20" ht="15" customHeight="1">
      <c r="A25" s="26">
        <v>10</v>
      </c>
      <c r="B25" s="27"/>
      <c r="C25" s="27"/>
      <c r="D25" s="27"/>
      <c r="E25" s="27"/>
      <c r="F25" s="42"/>
      <c r="G25" s="27"/>
      <c r="H25" s="27"/>
      <c r="I25" s="28"/>
      <c r="J25" s="29"/>
      <c r="K25" s="5"/>
      <c r="L25" s="30" t="s">
        <v>32</v>
      </c>
      <c r="M25" s="56"/>
      <c r="N25" s="16">
        <f>COUNTIF(B16:B65,"OWE")</f>
        <v>0</v>
      </c>
      <c r="O25" s="17">
        <f>M16*N25</f>
        <v>0</v>
      </c>
      <c r="Q25" s="22"/>
      <c r="R25" s="22"/>
      <c r="S25" s="22"/>
      <c r="T25" s="22"/>
    </row>
    <row r="26" spans="1:20" ht="15" customHeight="1">
      <c r="A26" s="26">
        <v>11</v>
      </c>
      <c r="B26" s="27"/>
      <c r="C26" s="27"/>
      <c r="D26" s="27"/>
      <c r="E26" s="27"/>
      <c r="F26" s="42"/>
      <c r="G26" s="27"/>
      <c r="H26" s="27"/>
      <c r="I26" s="28"/>
      <c r="J26" s="29"/>
      <c r="K26" s="5"/>
      <c r="L26" s="32" t="s">
        <v>33</v>
      </c>
      <c r="M26" s="56"/>
      <c r="N26" s="16">
        <f>COUNTIF(B16:B65,"OMA")</f>
        <v>0</v>
      </c>
      <c r="O26" s="17">
        <f>M16*N26</f>
        <v>0</v>
      </c>
      <c r="S26" s="22"/>
      <c r="T26" s="22"/>
    </row>
    <row r="27" spans="1:20" ht="15" customHeight="1">
      <c r="A27" s="26">
        <v>12</v>
      </c>
      <c r="B27" s="27"/>
      <c r="C27" s="27"/>
      <c r="D27" s="27"/>
      <c r="E27" s="27"/>
      <c r="F27" s="42"/>
      <c r="G27" s="27"/>
      <c r="H27" s="27"/>
      <c r="I27" s="28"/>
      <c r="J27" s="29"/>
      <c r="K27" s="5"/>
      <c r="L27" s="32" t="s">
        <v>34</v>
      </c>
      <c r="M27" s="56"/>
      <c r="N27" s="16">
        <f>COUNTIF(B16:B65,"OWA")</f>
        <v>0</v>
      </c>
      <c r="O27" s="17">
        <f>M16*N27</f>
        <v>0</v>
      </c>
      <c r="S27" s="22"/>
      <c r="T27" s="22"/>
    </row>
    <row r="28" spans="1:15" ht="15" customHeight="1">
      <c r="A28" s="26">
        <v>13</v>
      </c>
      <c r="B28" s="27"/>
      <c r="C28" s="27"/>
      <c r="D28" s="27"/>
      <c r="E28" s="27"/>
      <c r="F28" s="42"/>
      <c r="G28" s="27"/>
      <c r="H28" s="27"/>
      <c r="I28" s="28"/>
      <c r="J28" s="29"/>
      <c r="K28" s="5"/>
      <c r="L28" s="32" t="s">
        <v>35</v>
      </c>
      <c r="M28" s="56"/>
      <c r="N28" s="16">
        <f>COUNTIF(B16:B65,"OMF")</f>
        <v>0</v>
      </c>
      <c r="O28" s="17">
        <f>M16*N28</f>
        <v>0</v>
      </c>
    </row>
    <row r="29" spans="1:15" ht="15" customHeight="1">
      <c r="A29" s="26">
        <v>14</v>
      </c>
      <c r="B29" s="27"/>
      <c r="C29" s="27"/>
      <c r="D29" s="27"/>
      <c r="E29" s="27"/>
      <c r="F29" s="42"/>
      <c r="G29" s="27"/>
      <c r="H29" s="27"/>
      <c r="I29" s="28"/>
      <c r="J29" s="29"/>
      <c r="K29" s="5"/>
      <c r="L29" s="32" t="s">
        <v>36</v>
      </c>
      <c r="M29" s="56"/>
      <c r="N29" s="16">
        <f>COUNTIF(B16:B65,"OWF")</f>
        <v>0</v>
      </c>
      <c r="O29" s="17">
        <f>M16*N29</f>
        <v>0</v>
      </c>
    </row>
    <row r="30" spans="1:15" ht="15" customHeight="1">
      <c r="A30" s="26">
        <v>15</v>
      </c>
      <c r="B30" s="27"/>
      <c r="C30" s="27"/>
      <c r="D30" s="27"/>
      <c r="E30" s="27"/>
      <c r="F30" s="42"/>
      <c r="G30" s="27"/>
      <c r="H30" s="27"/>
      <c r="I30" s="28"/>
      <c r="J30" s="29"/>
      <c r="K30" s="5"/>
      <c r="L30" s="32" t="s">
        <v>39</v>
      </c>
      <c r="M30" s="6">
        <v>-500</v>
      </c>
      <c r="N30" s="16">
        <f>COUNTIF(E16:E65,"2")+COUNTIF(E16:E65,"3")+COUNTIF(E16:E65,"4")+COUNTIF(F16:F65,"院生")+COUNTIF(F16:F65,"高専生")</f>
        <v>0</v>
      </c>
      <c r="O30" s="18">
        <f>M30*N30</f>
        <v>0</v>
      </c>
    </row>
    <row r="31" spans="1:15" ht="15" customHeight="1">
      <c r="A31" s="26">
        <v>16</v>
      </c>
      <c r="B31" s="27"/>
      <c r="C31" s="27"/>
      <c r="D31" s="27"/>
      <c r="E31" s="27"/>
      <c r="F31" s="42"/>
      <c r="G31" s="27"/>
      <c r="H31" s="27"/>
      <c r="I31" s="28"/>
      <c r="J31" s="29"/>
      <c r="K31" s="5"/>
      <c r="L31" s="32" t="s">
        <v>30</v>
      </c>
      <c r="M31" s="44">
        <v>-1500</v>
      </c>
      <c r="N31" s="19">
        <f>COUNTIF(E16:E65,"1")+COUNTIF(F16:F65,"高校生以下")</f>
        <v>0</v>
      </c>
      <c r="O31" s="18">
        <f>M31*N31</f>
        <v>0</v>
      </c>
    </row>
    <row r="32" spans="1:15" ht="15" customHeight="1">
      <c r="A32" s="26">
        <v>17</v>
      </c>
      <c r="B32" s="27"/>
      <c r="C32" s="27"/>
      <c r="D32" s="27"/>
      <c r="E32" s="27"/>
      <c r="F32" s="42"/>
      <c r="G32" s="27"/>
      <c r="H32" s="27"/>
      <c r="I32" s="28"/>
      <c r="J32" s="29"/>
      <c r="K32" s="5"/>
      <c r="L32" s="32" t="s">
        <v>19</v>
      </c>
      <c r="M32" s="40">
        <v>300</v>
      </c>
      <c r="N32" s="16">
        <f>COUNTIF(I16:I65,"○")</f>
        <v>0</v>
      </c>
      <c r="O32" s="18">
        <f>M32*N32</f>
        <v>0</v>
      </c>
    </row>
    <row r="33" spans="1:15" ht="15" customHeight="1" thickBot="1">
      <c r="A33" s="26">
        <v>18</v>
      </c>
      <c r="B33" s="27"/>
      <c r="C33" s="27"/>
      <c r="D33" s="27"/>
      <c r="E33" s="27"/>
      <c r="F33" s="42"/>
      <c r="G33" s="27"/>
      <c r="H33" s="27"/>
      <c r="I33" s="28"/>
      <c r="J33" s="29"/>
      <c r="K33" s="5"/>
      <c r="L33" s="20" t="s">
        <v>38</v>
      </c>
      <c r="M33" s="53">
        <f>SUM(O16:O32)</f>
        <v>0</v>
      </c>
      <c r="N33" s="54"/>
      <c r="O33" s="55"/>
    </row>
    <row r="34" spans="1:15" ht="15" customHeight="1" thickBot="1">
      <c r="A34" s="26">
        <v>19</v>
      </c>
      <c r="B34" s="27"/>
      <c r="C34" s="27"/>
      <c r="D34" s="27"/>
      <c r="E34" s="27"/>
      <c r="F34" s="42"/>
      <c r="G34" s="27"/>
      <c r="H34" s="27"/>
      <c r="I34" s="28"/>
      <c r="J34" s="29"/>
      <c r="K34" s="5"/>
      <c r="L34" s="45" t="s">
        <v>20</v>
      </c>
      <c r="M34" s="47">
        <f>M33+Sheet2!M19</f>
        <v>0</v>
      </c>
      <c r="N34" s="48"/>
      <c r="O34" s="49"/>
    </row>
    <row r="35" spans="1:15" ht="15" customHeight="1">
      <c r="A35" s="26">
        <v>20</v>
      </c>
      <c r="B35" s="27"/>
      <c r="C35" s="27"/>
      <c r="D35" s="27"/>
      <c r="E35" s="27"/>
      <c r="F35" s="42"/>
      <c r="G35" s="27"/>
      <c r="H35" s="27"/>
      <c r="I35" s="28"/>
      <c r="J35" s="29"/>
      <c r="K35" s="5"/>
      <c r="L35" s="7"/>
      <c r="M35" s="1"/>
      <c r="N35" s="1"/>
      <c r="O35" s="1"/>
    </row>
    <row r="36" spans="1:14" ht="15" customHeight="1">
      <c r="A36" s="26">
        <v>21</v>
      </c>
      <c r="B36" s="27"/>
      <c r="C36" s="27"/>
      <c r="D36" s="27"/>
      <c r="E36" s="27"/>
      <c r="F36" s="42"/>
      <c r="G36" s="27"/>
      <c r="H36" s="27"/>
      <c r="I36" s="28"/>
      <c r="J36" s="29"/>
      <c r="K36" s="5"/>
      <c r="L36" s="7"/>
      <c r="M36" s="1"/>
      <c r="N36" s="1"/>
    </row>
    <row r="37" spans="1:15" ht="15" customHeight="1">
      <c r="A37" s="26">
        <v>22</v>
      </c>
      <c r="B37" s="27"/>
      <c r="C37" s="27"/>
      <c r="D37" s="27"/>
      <c r="E37" s="27"/>
      <c r="F37" s="42"/>
      <c r="G37" s="27"/>
      <c r="H37" s="27"/>
      <c r="I37" s="28"/>
      <c r="J37" s="29"/>
      <c r="K37" s="5"/>
      <c r="L37" s="7"/>
      <c r="M37" s="1"/>
      <c r="N37" s="1"/>
      <c r="O37" s="1"/>
    </row>
    <row r="38" spans="1:15" ht="15" customHeight="1">
      <c r="A38" s="26">
        <v>23</v>
      </c>
      <c r="B38" s="27"/>
      <c r="C38" s="27"/>
      <c r="D38" s="27"/>
      <c r="E38" s="27"/>
      <c r="F38" s="42"/>
      <c r="G38" s="27"/>
      <c r="H38" s="27"/>
      <c r="I38" s="28"/>
      <c r="J38" s="29"/>
      <c r="K38" s="5"/>
      <c r="L38" s="1"/>
      <c r="M38" s="1"/>
      <c r="N38" s="1"/>
      <c r="O38" s="1"/>
    </row>
    <row r="39" spans="1:15" ht="15" customHeight="1">
      <c r="A39" s="26">
        <v>24</v>
      </c>
      <c r="B39" s="27"/>
      <c r="C39" s="27"/>
      <c r="D39" s="27"/>
      <c r="E39" s="27"/>
      <c r="F39" s="42"/>
      <c r="G39" s="27"/>
      <c r="H39" s="27"/>
      <c r="I39" s="28"/>
      <c r="J39" s="29"/>
      <c r="K39" s="5"/>
      <c r="L39" s="1"/>
      <c r="M39" s="1"/>
      <c r="N39" s="1"/>
      <c r="O39" s="1"/>
    </row>
    <row r="40" spans="1:15" ht="15" customHeight="1">
      <c r="A40" s="26">
        <v>25</v>
      </c>
      <c r="B40" s="27"/>
      <c r="C40" s="27"/>
      <c r="D40" s="27"/>
      <c r="E40" s="27"/>
      <c r="F40" s="42"/>
      <c r="G40" s="27"/>
      <c r="H40" s="27"/>
      <c r="I40" s="28"/>
      <c r="J40" s="29"/>
      <c r="K40" s="5"/>
      <c r="L40" s="1"/>
      <c r="M40" s="1"/>
      <c r="N40" s="1"/>
      <c r="O40" s="1"/>
    </row>
    <row r="41" spans="1:15" ht="15" customHeight="1">
      <c r="A41" s="26">
        <v>26</v>
      </c>
      <c r="B41" s="27"/>
      <c r="C41" s="27"/>
      <c r="D41" s="27"/>
      <c r="E41" s="27"/>
      <c r="F41" s="42"/>
      <c r="G41" s="27"/>
      <c r="H41" s="27"/>
      <c r="I41" s="28"/>
      <c r="J41" s="29"/>
      <c r="K41" s="5"/>
      <c r="L41" s="1"/>
      <c r="M41" s="1"/>
      <c r="N41" s="1"/>
      <c r="O41" s="1"/>
    </row>
    <row r="42" spans="1:15" ht="15" customHeight="1">
      <c r="A42" s="26">
        <v>27</v>
      </c>
      <c r="B42" s="27"/>
      <c r="C42" s="27"/>
      <c r="D42" s="27"/>
      <c r="E42" s="27"/>
      <c r="F42" s="42"/>
      <c r="G42" s="27"/>
      <c r="H42" s="27"/>
      <c r="I42" s="28"/>
      <c r="J42" s="29"/>
      <c r="K42" s="5"/>
      <c r="L42" s="1"/>
      <c r="M42" s="1"/>
      <c r="N42" s="1"/>
      <c r="O42" s="1"/>
    </row>
    <row r="43" spans="1:15" ht="15" customHeight="1">
      <c r="A43" s="26">
        <v>28</v>
      </c>
      <c r="B43" s="27"/>
      <c r="C43" s="27"/>
      <c r="D43" s="27"/>
      <c r="E43" s="27"/>
      <c r="F43" s="42"/>
      <c r="G43" s="27"/>
      <c r="H43" s="27"/>
      <c r="I43" s="28"/>
      <c r="J43" s="29"/>
      <c r="K43" s="5"/>
      <c r="L43" s="1"/>
      <c r="M43" s="1"/>
      <c r="N43" s="1"/>
      <c r="O43" s="1"/>
    </row>
    <row r="44" spans="1:15" ht="15" customHeight="1">
      <c r="A44" s="26">
        <v>29</v>
      </c>
      <c r="B44" s="27"/>
      <c r="C44" s="27"/>
      <c r="D44" s="27"/>
      <c r="E44" s="27"/>
      <c r="F44" s="42"/>
      <c r="G44" s="27"/>
      <c r="H44" s="27"/>
      <c r="I44" s="28"/>
      <c r="J44" s="29"/>
      <c r="K44" s="5"/>
      <c r="L44" s="1"/>
      <c r="M44" s="1"/>
      <c r="N44" s="1"/>
      <c r="O44" s="1"/>
    </row>
    <row r="45" spans="1:15" ht="15" customHeight="1">
      <c r="A45" s="26">
        <v>30</v>
      </c>
      <c r="B45" s="27"/>
      <c r="C45" s="27"/>
      <c r="D45" s="27"/>
      <c r="E45" s="27"/>
      <c r="F45" s="42"/>
      <c r="G45" s="27"/>
      <c r="H45" s="27"/>
      <c r="I45" s="28"/>
      <c r="J45" s="29"/>
      <c r="K45" s="5"/>
      <c r="L45" s="1"/>
      <c r="M45" s="1"/>
      <c r="N45" s="1"/>
      <c r="O45" s="1"/>
    </row>
    <row r="46" spans="1:15" ht="15" customHeight="1">
      <c r="A46" s="26">
        <v>31</v>
      </c>
      <c r="B46" s="27"/>
      <c r="C46" s="27"/>
      <c r="D46" s="27"/>
      <c r="E46" s="27"/>
      <c r="F46" s="42"/>
      <c r="G46" s="27"/>
      <c r="H46" s="27"/>
      <c r="I46" s="28"/>
      <c r="J46" s="29"/>
      <c r="K46" s="5"/>
      <c r="L46" s="1"/>
      <c r="M46" s="1"/>
      <c r="N46" s="1"/>
      <c r="O46" s="1"/>
    </row>
    <row r="47" spans="1:15" ht="15" customHeight="1">
      <c r="A47" s="26">
        <v>32</v>
      </c>
      <c r="B47" s="27"/>
      <c r="C47" s="27"/>
      <c r="D47" s="27"/>
      <c r="E47" s="27"/>
      <c r="F47" s="42"/>
      <c r="G47" s="27"/>
      <c r="H47" s="27"/>
      <c r="I47" s="28"/>
      <c r="J47" s="29"/>
      <c r="K47" s="5"/>
      <c r="L47" s="1"/>
      <c r="M47" s="1"/>
      <c r="N47" s="1"/>
      <c r="O47" s="1"/>
    </row>
    <row r="48" spans="1:15" ht="15" customHeight="1">
      <c r="A48" s="26">
        <v>33</v>
      </c>
      <c r="B48" s="27"/>
      <c r="C48" s="27"/>
      <c r="D48" s="27"/>
      <c r="E48" s="27"/>
      <c r="F48" s="42"/>
      <c r="G48" s="27"/>
      <c r="H48" s="27"/>
      <c r="I48" s="28"/>
      <c r="J48" s="29"/>
      <c r="K48" s="5"/>
      <c r="L48" s="1"/>
      <c r="M48" s="1"/>
      <c r="N48" s="1"/>
      <c r="O48" s="1"/>
    </row>
    <row r="49" spans="1:15" ht="15" customHeight="1">
      <c r="A49" s="26">
        <v>34</v>
      </c>
      <c r="B49" s="27"/>
      <c r="C49" s="27"/>
      <c r="D49" s="27"/>
      <c r="E49" s="27"/>
      <c r="F49" s="42"/>
      <c r="G49" s="27"/>
      <c r="H49" s="27"/>
      <c r="I49" s="28"/>
      <c r="J49" s="29"/>
      <c r="K49" s="5"/>
      <c r="L49" s="1"/>
      <c r="M49" s="1"/>
      <c r="N49" s="1"/>
      <c r="O49" s="1"/>
    </row>
    <row r="50" spans="1:15" ht="15" customHeight="1">
      <c r="A50" s="26">
        <v>35</v>
      </c>
      <c r="B50" s="27"/>
      <c r="C50" s="27"/>
      <c r="D50" s="27"/>
      <c r="E50" s="27"/>
      <c r="F50" s="42"/>
      <c r="G50" s="27"/>
      <c r="H50" s="27"/>
      <c r="I50" s="28"/>
      <c r="J50" s="29"/>
      <c r="K50" s="5"/>
      <c r="L50" s="1"/>
      <c r="M50" s="1"/>
      <c r="N50" s="1"/>
      <c r="O50" s="1"/>
    </row>
    <row r="51" spans="1:15" ht="15" customHeight="1">
      <c r="A51" s="26">
        <v>36</v>
      </c>
      <c r="B51" s="27"/>
      <c r="C51" s="27"/>
      <c r="D51" s="27"/>
      <c r="E51" s="27"/>
      <c r="F51" s="42"/>
      <c r="G51" s="27"/>
      <c r="H51" s="27"/>
      <c r="I51" s="28"/>
      <c r="J51" s="29"/>
      <c r="K51" s="5"/>
      <c r="L51" s="1"/>
      <c r="M51" s="1"/>
      <c r="N51" s="1"/>
      <c r="O51" s="1"/>
    </row>
    <row r="52" spans="1:15" ht="15" customHeight="1">
      <c r="A52" s="26">
        <v>37</v>
      </c>
      <c r="B52" s="27"/>
      <c r="C52" s="27"/>
      <c r="D52" s="27"/>
      <c r="E52" s="27"/>
      <c r="F52" s="42"/>
      <c r="G52" s="27"/>
      <c r="H52" s="27"/>
      <c r="I52" s="28"/>
      <c r="J52" s="29"/>
      <c r="K52" s="5"/>
      <c r="L52" s="1"/>
      <c r="M52" s="1"/>
      <c r="N52" s="1"/>
      <c r="O52" s="1"/>
    </row>
    <row r="53" spans="1:15" ht="15" customHeight="1">
      <c r="A53" s="26">
        <v>38</v>
      </c>
      <c r="B53" s="27"/>
      <c r="C53" s="27"/>
      <c r="D53" s="27"/>
      <c r="E53" s="27"/>
      <c r="F53" s="42"/>
      <c r="G53" s="27"/>
      <c r="H53" s="27"/>
      <c r="I53" s="28"/>
      <c r="J53" s="29"/>
      <c r="K53" s="5"/>
      <c r="L53" s="1"/>
      <c r="M53" s="1"/>
      <c r="N53" s="1"/>
      <c r="O53" s="1"/>
    </row>
    <row r="54" spans="1:15" ht="15" customHeight="1">
      <c r="A54" s="26">
        <v>39</v>
      </c>
      <c r="B54" s="27"/>
      <c r="C54" s="27"/>
      <c r="D54" s="27"/>
      <c r="E54" s="27"/>
      <c r="F54" s="42"/>
      <c r="G54" s="27"/>
      <c r="H54" s="27"/>
      <c r="I54" s="28"/>
      <c r="J54" s="29"/>
      <c r="K54" s="1"/>
      <c r="L54" s="1"/>
      <c r="M54" s="1"/>
      <c r="N54" s="1"/>
      <c r="O54" s="1"/>
    </row>
    <row r="55" spans="1:12" ht="15" customHeight="1">
      <c r="A55" s="26">
        <v>40</v>
      </c>
      <c r="B55" s="27"/>
      <c r="C55" s="27"/>
      <c r="D55" s="27"/>
      <c r="E55" s="27"/>
      <c r="F55" s="42"/>
      <c r="G55" s="27"/>
      <c r="H55" s="27"/>
      <c r="I55" s="28"/>
      <c r="J55" s="29"/>
      <c r="K55" s="1"/>
      <c r="L55" s="1"/>
    </row>
    <row r="56" spans="1:12" ht="15" customHeight="1">
      <c r="A56" s="26">
        <v>41</v>
      </c>
      <c r="B56" s="27"/>
      <c r="C56" s="27"/>
      <c r="D56" s="27"/>
      <c r="E56" s="27"/>
      <c r="F56" s="42"/>
      <c r="G56" s="27"/>
      <c r="H56" s="27"/>
      <c r="I56" s="28"/>
      <c r="J56" s="29"/>
      <c r="K56" s="1"/>
      <c r="L56" s="1"/>
    </row>
    <row r="57" spans="1:12" ht="15" customHeight="1">
      <c r="A57" s="26">
        <v>42</v>
      </c>
      <c r="B57" s="27"/>
      <c r="C57" s="27"/>
      <c r="D57" s="27"/>
      <c r="E57" s="27"/>
      <c r="F57" s="42"/>
      <c r="G57" s="27"/>
      <c r="H57" s="27"/>
      <c r="I57" s="28"/>
      <c r="J57" s="29"/>
      <c r="K57" s="1"/>
      <c r="L57" s="1"/>
    </row>
    <row r="58" spans="1:12" ht="15" customHeight="1">
      <c r="A58" s="26">
        <v>43</v>
      </c>
      <c r="B58" s="27"/>
      <c r="C58" s="27"/>
      <c r="D58" s="27"/>
      <c r="E58" s="27"/>
      <c r="F58" s="42"/>
      <c r="G58" s="27"/>
      <c r="H58" s="27"/>
      <c r="I58" s="28"/>
      <c r="J58" s="29"/>
      <c r="K58" s="1"/>
      <c r="L58" s="1"/>
    </row>
    <row r="59" spans="1:12" ht="15" customHeight="1">
      <c r="A59" s="26">
        <v>44</v>
      </c>
      <c r="B59" s="27"/>
      <c r="C59" s="27"/>
      <c r="D59" s="27"/>
      <c r="E59" s="27"/>
      <c r="F59" s="42"/>
      <c r="G59" s="27"/>
      <c r="H59" s="27"/>
      <c r="I59" s="28"/>
      <c r="J59" s="29"/>
      <c r="K59" s="1"/>
      <c r="L59" s="1"/>
    </row>
    <row r="60" spans="1:12" ht="15" customHeight="1">
      <c r="A60" s="26">
        <v>45</v>
      </c>
      <c r="B60" s="27"/>
      <c r="C60" s="27"/>
      <c r="D60" s="27"/>
      <c r="E60" s="27"/>
      <c r="F60" s="42"/>
      <c r="G60" s="27"/>
      <c r="H60" s="27"/>
      <c r="I60" s="28"/>
      <c r="J60" s="29"/>
      <c r="K60" s="1"/>
      <c r="L60" s="1"/>
    </row>
    <row r="61" spans="1:12" ht="15" customHeight="1">
      <c r="A61" s="26">
        <v>46</v>
      </c>
      <c r="B61" s="27"/>
      <c r="C61" s="27"/>
      <c r="D61" s="27"/>
      <c r="E61" s="27"/>
      <c r="F61" s="42"/>
      <c r="G61" s="27"/>
      <c r="H61" s="27"/>
      <c r="I61" s="28"/>
      <c r="J61" s="29"/>
      <c r="K61" s="1"/>
      <c r="L61" s="1"/>
    </row>
    <row r="62" spans="1:12" ht="15" customHeight="1">
      <c r="A62" s="26">
        <v>47</v>
      </c>
      <c r="B62" s="27"/>
      <c r="C62" s="27"/>
      <c r="D62" s="27"/>
      <c r="E62" s="27"/>
      <c r="F62" s="42"/>
      <c r="G62" s="27"/>
      <c r="H62" s="27"/>
      <c r="I62" s="28"/>
      <c r="J62" s="29"/>
      <c r="K62" s="1"/>
      <c r="L62" s="1"/>
    </row>
    <row r="63" spans="1:12" ht="15" customHeight="1">
      <c r="A63" s="26">
        <v>48</v>
      </c>
      <c r="B63" s="27"/>
      <c r="C63" s="27"/>
      <c r="D63" s="27"/>
      <c r="E63" s="27"/>
      <c r="F63" s="42"/>
      <c r="G63" s="27"/>
      <c r="H63" s="27"/>
      <c r="I63" s="28"/>
      <c r="J63" s="29"/>
      <c r="K63" s="1"/>
      <c r="L63" s="1"/>
    </row>
    <row r="64" spans="1:10" ht="15" customHeight="1">
      <c r="A64" s="26">
        <v>49</v>
      </c>
      <c r="B64" s="27"/>
      <c r="C64" s="33"/>
      <c r="D64" s="33"/>
      <c r="E64" s="34"/>
      <c r="F64" s="42"/>
      <c r="G64" s="33"/>
      <c r="H64" s="33"/>
      <c r="I64" s="28"/>
      <c r="J64" s="35"/>
    </row>
    <row r="65" spans="1:10" ht="15" customHeight="1" thickBot="1">
      <c r="A65" s="36">
        <v>50</v>
      </c>
      <c r="B65" s="37"/>
      <c r="C65" s="37"/>
      <c r="D65" s="37"/>
      <c r="E65" s="37"/>
      <c r="F65" s="43"/>
      <c r="G65" s="37"/>
      <c r="H65" s="37"/>
      <c r="I65" s="38"/>
      <c r="J65" s="39"/>
    </row>
  </sheetData>
  <sheetProtection/>
  <mergeCells count="14">
    <mergeCell ref="A1:M1"/>
    <mergeCell ref="C2:M2"/>
    <mergeCell ref="C3:M3"/>
    <mergeCell ref="C4:M4"/>
    <mergeCell ref="C5:M5"/>
    <mergeCell ref="M34:O34"/>
    <mergeCell ref="C6:M6"/>
    <mergeCell ref="M33:O33"/>
    <mergeCell ref="M16:M29"/>
    <mergeCell ref="A10:I10"/>
    <mergeCell ref="A8:I8"/>
    <mergeCell ref="A9:I9"/>
    <mergeCell ref="A11:I11"/>
    <mergeCell ref="A13:I13"/>
  </mergeCells>
  <dataValidations count="5">
    <dataValidation type="list" allowBlank="1" showInputMessage="1" showErrorMessage="1" sqref="J65530">
      <formula1>"利用する,利用しない"</formula1>
    </dataValidation>
    <dataValidation type="whole" allowBlank="1" showInputMessage="1" showErrorMessage="1" sqref="J65532">
      <formula1>0</formula1>
      <formula2>20</formula2>
    </dataValidation>
    <dataValidation type="list" allowBlank="1" showInputMessage="1" showErrorMessage="1" sqref="I16:I65">
      <formula1>"○"</formula1>
    </dataValidation>
    <dataValidation type="list" allowBlank="1" showInputMessage="1" showErrorMessage="1" sqref="B16:B65">
      <formula1>$L$16:$L$29</formula1>
    </dataValidation>
    <dataValidation type="list" allowBlank="1" showInputMessage="1" showErrorMessage="1" sqref="F16:F65">
      <formula1>"院生,高専生,高校生以下"</formula1>
    </dataValidation>
  </dataValidations>
  <printOptions/>
  <pageMargins left="0.7" right="0.7" top="0.75" bottom="0.75" header="0.3" footer="0.3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70" zoomScaleNormal="70" zoomScalePageLayoutView="0" workbookViewId="0" topLeftCell="B1">
      <selection activeCell="B2" sqref="B2"/>
    </sheetView>
  </sheetViews>
  <sheetFormatPr defaultColWidth="11.00390625" defaultRowHeight="15"/>
  <cols>
    <col min="1" max="1" width="3.8515625" style="21" customWidth="1"/>
    <col min="2" max="2" width="12.00390625" style="21" customWidth="1"/>
    <col min="3" max="3" width="14.421875" style="21" customWidth="1"/>
    <col min="4" max="4" width="22.421875" style="21" customWidth="1"/>
    <col min="5" max="5" width="16.7109375" style="21" customWidth="1"/>
    <col min="6" max="6" width="37.8515625" style="21" customWidth="1"/>
    <col min="7" max="7" width="18.00390625" style="21" customWidth="1"/>
    <col min="8" max="8" width="15.00390625" style="21" customWidth="1"/>
    <col min="9" max="9" width="14.00390625" style="21" customWidth="1"/>
    <col min="10" max="10" width="25.8515625" style="21" customWidth="1"/>
    <col min="11" max="11" width="8.57421875" style="21" customWidth="1"/>
    <col min="12" max="12" width="24.7109375" style="21" customWidth="1"/>
    <col min="13" max="13" width="10.57421875" style="21" customWidth="1"/>
    <col min="14" max="14" width="8.8515625" style="21" customWidth="1"/>
    <col min="15" max="15" width="12.00390625" style="21" customWidth="1"/>
    <col min="16" max="254" width="8.8515625" style="21" customWidth="1"/>
    <col min="255" max="255" width="3.8515625" style="21" customWidth="1"/>
    <col min="256" max="16384" width="11.00390625" style="21" customWidth="1"/>
  </cols>
  <sheetData>
    <row r="1" spans="1:15" ht="15" customHeight="1">
      <c r="A1" s="4"/>
      <c r="B1" s="23" t="s">
        <v>22</v>
      </c>
      <c r="C1" s="23" t="s">
        <v>28</v>
      </c>
      <c r="D1" s="23" t="s">
        <v>26</v>
      </c>
      <c r="E1" s="23" t="s">
        <v>29</v>
      </c>
      <c r="F1" s="41" t="s">
        <v>44</v>
      </c>
      <c r="G1" s="23" t="s">
        <v>7</v>
      </c>
      <c r="H1" s="23" t="s">
        <v>8</v>
      </c>
      <c r="I1" s="23" t="s">
        <v>9</v>
      </c>
      <c r="J1" s="24" t="s">
        <v>10</v>
      </c>
      <c r="K1" s="1"/>
      <c r="L1" s="25" t="s">
        <v>11</v>
      </c>
      <c r="M1" s="23" t="s">
        <v>12</v>
      </c>
      <c r="N1" s="23" t="s">
        <v>13</v>
      </c>
      <c r="O1" s="24" t="s">
        <v>14</v>
      </c>
    </row>
    <row r="2" spans="1:15" ht="15" customHeight="1">
      <c r="A2" s="26">
        <v>1</v>
      </c>
      <c r="B2" s="27"/>
      <c r="C2" s="27"/>
      <c r="D2" s="27"/>
      <c r="E2" s="27"/>
      <c r="F2" s="42"/>
      <c r="G2" s="27"/>
      <c r="H2" s="27"/>
      <c r="I2" s="28"/>
      <c r="J2" s="29"/>
      <c r="K2" s="5"/>
      <c r="L2" s="30" t="s">
        <v>15</v>
      </c>
      <c r="M2" s="56">
        <v>2500</v>
      </c>
      <c r="N2" s="16">
        <f>COUNTIF(B2:B51,"ME")</f>
        <v>0</v>
      </c>
      <c r="O2" s="17">
        <f>M2*N2</f>
        <v>0</v>
      </c>
    </row>
    <row r="3" spans="1:15" ht="15" customHeight="1">
      <c r="A3" s="26">
        <v>2</v>
      </c>
      <c r="B3" s="27"/>
      <c r="C3" s="27"/>
      <c r="D3" s="27"/>
      <c r="E3" s="27"/>
      <c r="F3" s="42"/>
      <c r="G3" s="27"/>
      <c r="H3" s="27"/>
      <c r="I3" s="28"/>
      <c r="J3" s="29"/>
      <c r="K3" s="5"/>
      <c r="L3" s="30" t="s">
        <v>16</v>
      </c>
      <c r="M3" s="56"/>
      <c r="N3" s="16">
        <f>COUNTIF(B2:B51,"WE")</f>
        <v>0</v>
      </c>
      <c r="O3" s="17">
        <f>M2*N3</f>
        <v>0</v>
      </c>
    </row>
    <row r="4" spans="1:15" ht="15" customHeight="1">
      <c r="A4" s="26">
        <v>3</v>
      </c>
      <c r="B4" s="27"/>
      <c r="C4" s="27"/>
      <c r="D4" s="27"/>
      <c r="E4" s="27"/>
      <c r="F4" s="42"/>
      <c r="G4" s="27"/>
      <c r="H4" s="27"/>
      <c r="I4" s="28"/>
      <c r="J4" s="29"/>
      <c r="K4" s="5"/>
      <c r="L4" s="30" t="s">
        <v>24</v>
      </c>
      <c r="M4" s="56"/>
      <c r="N4" s="16">
        <f>COUNTIF(B2:B51,"MA")</f>
        <v>0</v>
      </c>
      <c r="O4" s="17">
        <f>M2*N4</f>
        <v>0</v>
      </c>
    </row>
    <row r="5" spans="1:15" ht="15" customHeight="1">
      <c r="A5" s="26">
        <v>4</v>
      </c>
      <c r="B5" s="27"/>
      <c r="C5" s="27"/>
      <c r="D5" s="27"/>
      <c r="E5" s="27"/>
      <c r="F5" s="42"/>
      <c r="G5" s="27"/>
      <c r="H5" s="27"/>
      <c r="I5" s="28"/>
      <c r="J5" s="29"/>
      <c r="K5" s="5"/>
      <c r="L5" s="30" t="s">
        <v>25</v>
      </c>
      <c r="M5" s="56"/>
      <c r="N5" s="16">
        <f>COUNTIF(B2:B51,"WA")</f>
        <v>0</v>
      </c>
      <c r="O5" s="17">
        <f>M2*N5</f>
        <v>0</v>
      </c>
    </row>
    <row r="6" spans="1:15" ht="15" customHeight="1">
      <c r="A6" s="26">
        <v>5</v>
      </c>
      <c r="B6" s="27"/>
      <c r="C6" s="27"/>
      <c r="D6" s="27"/>
      <c r="E6" s="27"/>
      <c r="F6" s="42"/>
      <c r="G6" s="27"/>
      <c r="H6" s="27"/>
      <c r="I6" s="28"/>
      <c r="J6" s="29"/>
      <c r="K6" s="5"/>
      <c r="L6" s="30" t="s">
        <v>17</v>
      </c>
      <c r="M6" s="56"/>
      <c r="N6" s="16">
        <f>COUNTIF(B2:B51,"MF")</f>
        <v>0</v>
      </c>
      <c r="O6" s="17">
        <f>M2*N6</f>
        <v>0</v>
      </c>
    </row>
    <row r="7" spans="1:15" ht="15" customHeight="1">
      <c r="A7" s="26">
        <v>6</v>
      </c>
      <c r="B7" s="27"/>
      <c r="C7" s="27"/>
      <c r="D7" s="27"/>
      <c r="E7" s="27"/>
      <c r="F7" s="42"/>
      <c r="G7" s="27"/>
      <c r="H7" s="27"/>
      <c r="I7" s="28"/>
      <c r="J7" s="29"/>
      <c r="K7" s="5"/>
      <c r="L7" s="30" t="s">
        <v>18</v>
      </c>
      <c r="M7" s="56"/>
      <c r="N7" s="16">
        <f>COUNTIF(B2:B51,"WF")</f>
        <v>0</v>
      </c>
      <c r="O7" s="17">
        <f>M2*N7</f>
        <v>0</v>
      </c>
    </row>
    <row r="8" spans="1:15" ht="15" customHeight="1">
      <c r="A8" s="26">
        <v>7</v>
      </c>
      <c r="B8" s="27"/>
      <c r="C8" s="27"/>
      <c r="D8" s="27"/>
      <c r="E8" s="27"/>
      <c r="F8" s="42"/>
      <c r="G8" s="27"/>
      <c r="H8" s="27"/>
      <c r="I8" s="28"/>
      <c r="J8" s="29"/>
      <c r="K8" s="5"/>
      <c r="L8" s="32" t="s">
        <v>40</v>
      </c>
      <c r="M8" s="56"/>
      <c r="N8" s="16">
        <f>COUNTIF(B2:B51,"北信越MS")</f>
        <v>0</v>
      </c>
      <c r="O8" s="17">
        <f>M2*N8</f>
        <v>0</v>
      </c>
    </row>
    <row r="9" spans="1:15" ht="15" customHeight="1">
      <c r="A9" s="26">
        <v>8</v>
      </c>
      <c r="B9" s="27"/>
      <c r="C9" s="27"/>
      <c r="D9" s="27"/>
      <c r="E9" s="27"/>
      <c r="F9" s="42"/>
      <c r="G9" s="27"/>
      <c r="H9" s="27"/>
      <c r="I9" s="28"/>
      <c r="J9" s="29"/>
      <c r="K9" s="5"/>
      <c r="L9" s="32" t="s">
        <v>41</v>
      </c>
      <c r="M9" s="56"/>
      <c r="N9" s="16">
        <f>COUNTIF(B2:B51,"北信越WS")</f>
        <v>0</v>
      </c>
      <c r="O9" s="17">
        <f>M2*N9</f>
        <v>0</v>
      </c>
    </row>
    <row r="10" spans="1:15" ht="15" customHeight="1">
      <c r="A10" s="26">
        <v>9</v>
      </c>
      <c r="B10" s="27"/>
      <c r="C10" s="27"/>
      <c r="D10" s="27"/>
      <c r="E10" s="27"/>
      <c r="F10" s="42"/>
      <c r="G10" s="27"/>
      <c r="H10" s="27"/>
      <c r="I10" s="28"/>
      <c r="J10" s="29"/>
      <c r="K10" s="5"/>
      <c r="L10" s="30" t="s">
        <v>31</v>
      </c>
      <c r="M10" s="56"/>
      <c r="N10" s="16">
        <f>COUNTIF(B2:B51,"OME")</f>
        <v>0</v>
      </c>
      <c r="O10" s="17">
        <f>M2*N10</f>
        <v>0</v>
      </c>
    </row>
    <row r="11" spans="1:15" ht="15" customHeight="1">
      <c r="A11" s="26">
        <v>10</v>
      </c>
      <c r="B11" s="27"/>
      <c r="C11" s="27"/>
      <c r="D11" s="27"/>
      <c r="E11" s="27"/>
      <c r="F11" s="42"/>
      <c r="G11" s="27"/>
      <c r="H11" s="27"/>
      <c r="I11" s="28"/>
      <c r="J11" s="29"/>
      <c r="K11" s="5"/>
      <c r="L11" s="30" t="s">
        <v>32</v>
      </c>
      <c r="M11" s="56"/>
      <c r="N11" s="16">
        <f>COUNTIF(B2:B51,"OWE")</f>
        <v>0</v>
      </c>
      <c r="O11" s="17">
        <f>M2*N11</f>
        <v>0</v>
      </c>
    </row>
    <row r="12" spans="1:15" ht="15" customHeight="1">
      <c r="A12" s="26">
        <v>11</v>
      </c>
      <c r="B12" s="27"/>
      <c r="C12" s="27"/>
      <c r="D12" s="27"/>
      <c r="E12" s="27"/>
      <c r="F12" s="42"/>
      <c r="G12" s="27"/>
      <c r="H12" s="27"/>
      <c r="I12" s="28"/>
      <c r="J12" s="29"/>
      <c r="K12" s="5"/>
      <c r="L12" s="32" t="s">
        <v>33</v>
      </c>
      <c r="M12" s="56"/>
      <c r="N12" s="16">
        <f>COUNTIF(B2:B51,"OMA")</f>
        <v>0</v>
      </c>
      <c r="O12" s="17">
        <f>M2*N12</f>
        <v>0</v>
      </c>
    </row>
    <row r="13" spans="1:15" ht="15" customHeight="1">
      <c r="A13" s="26">
        <v>12</v>
      </c>
      <c r="B13" s="27"/>
      <c r="C13" s="27"/>
      <c r="D13" s="27"/>
      <c r="E13" s="27"/>
      <c r="F13" s="42"/>
      <c r="G13" s="27"/>
      <c r="H13" s="27"/>
      <c r="I13" s="28"/>
      <c r="J13" s="29"/>
      <c r="K13" s="5"/>
      <c r="L13" s="32" t="s">
        <v>34</v>
      </c>
      <c r="M13" s="56"/>
      <c r="N13" s="16">
        <f>COUNTIF(B2:B51,"OWA")</f>
        <v>0</v>
      </c>
      <c r="O13" s="17">
        <f>M2*N13</f>
        <v>0</v>
      </c>
    </row>
    <row r="14" spans="1:15" ht="15" customHeight="1">
      <c r="A14" s="26">
        <v>13</v>
      </c>
      <c r="B14" s="27"/>
      <c r="C14" s="27"/>
      <c r="D14" s="27"/>
      <c r="E14" s="27"/>
      <c r="F14" s="42"/>
      <c r="G14" s="27"/>
      <c r="H14" s="27"/>
      <c r="I14" s="28"/>
      <c r="J14" s="29"/>
      <c r="K14" s="5"/>
      <c r="L14" s="32" t="s">
        <v>35</v>
      </c>
      <c r="M14" s="56"/>
      <c r="N14" s="16">
        <f>COUNTIF(B2:B51,"OMF")</f>
        <v>0</v>
      </c>
      <c r="O14" s="17">
        <f>M2*N14</f>
        <v>0</v>
      </c>
    </row>
    <row r="15" spans="1:15" ht="15" customHeight="1">
      <c r="A15" s="26">
        <v>14</v>
      </c>
      <c r="B15" s="27"/>
      <c r="C15" s="27"/>
      <c r="D15" s="27"/>
      <c r="E15" s="27"/>
      <c r="F15" s="42"/>
      <c r="G15" s="27"/>
      <c r="H15" s="27"/>
      <c r="I15" s="28"/>
      <c r="J15" s="29"/>
      <c r="K15" s="5"/>
      <c r="L15" s="32" t="s">
        <v>36</v>
      </c>
      <c r="M15" s="56"/>
      <c r="N15" s="16">
        <f>COUNTIF(B2:B51,"OWF")</f>
        <v>0</v>
      </c>
      <c r="O15" s="17">
        <f>M2*N15</f>
        <v>0</v>
      </c>
    </row>
    <row r="16" spans="1:15" ht="15" customHeight="1">
      <c r="A16" s="26">
        <v>15</v>
      </c>
      <c r="B16" s="27"/>
      <c r="C16" s="27"/>
      <c r="D16" s="27"/>
      <c r="E16" s="27"/>
      <c r="F16" s="42"/>
      <c r="G16" s="27"/>
      <c r="H16" s="27"/>
      <c r="I16" s="28"/>
      <c r="J16" s="29"/>
      <c r="K16" s="5"/>
      <c r="L16" s="32" t="s">
        <v>39</v>
      </c>
      <c r="M16" s="6">
        <v>-500</v>
      </c>
      <c r="N16" s="16">
        <f>COUNTIF(E2:E51,"2")+COUNTIF(E2:E51,"3")+COUNTIF(E2:E51,"4")+COUNTIF(F2:F51,"院生")+COUNTIF(F2:F51,"高専生")</f>
        <v>0</v>
      </c>
      <c r="O16" s="18">
        <f>M16*N16</f>
        <v>0</v>
      </c>
    </row>
    <row r="17" spans="1:15" ht="15" customHeight="1">
      <c r="A17" s="26">
        <v>16</v>
      </c>
      <c r="B17" s="27"/>
      <c r="C17" s="27"/>
      <c r="D17" s="27"/>
      <c r="E17" s="27"/>
      <c r="F17" s="42"/>
      <c r="G17" s="27"/>
      <c r="H17" s="27"/>
      <c r="I17" s="28"/>
      <c r="J17" s="29"/>
      <c r="K17" s="5"/>
      <c r="L17" s="32" t="s">
        <v>30</v>
      </c>
      <c r="M17" s="44">
        <v>-1500</v>
      </c>
      <c r="N17" s="19">
        <f>COUNTIF(E2:E51,"1")+COUNTIF(F2:F51,"高校生以下")</f>
        <v>0</v>
      </c>
      <c r="O17" s="18">
        <f>M17*N17</f>
        <v>0</v>
      </c>
    </row>
    <row r="18" spans="1:15" ht="15" customHeight="1">
      <c r="A18" s="26">
        <v>17</v>
      </c>
      <c r="B18" s="27"/>
      <c r="C18" s="27"/>
      <c r="D18" s="27"/>
      <c r="E18" s="27"/>
      <c r="F18" s="42"/>
      <c r="G18" s="27"/>
      <c r="H18" s="27"/>
      <c r="I18" s="28"/>
      <c r="J18" s="29"/>
      <c r="K18" s="5"/>
      <c r="L18" s="32" t="s">
        <v>19</v>
      </c>
      <c r="M18" s="40">
        <v>300</v>
      </c>
      <c r="N18" s="16">
        <f>COUNTIF(I2:I51,"○")</f>
        <v>0</v>
      </c>
      <c r="O18" s="18">
        <f>M18*N18</f>
        <v>0</v>
      </c>
    </row>
    <row r="19" spans="1:15" ht="15" customHeight="1" thickBot="1">
      <c r="A19" s="26">
        <v>18</v>
      </c>
      <c r="B19" s="27"/>
      <c r="C19" s="27"/>
      <c r="D19" s="27"/>
      <c r="E19" s="27"/>
      <c r="F19" s="42"/>
      <c r="G19" s="27"/>
      <c r="H19" s="27"/>
      <c r="I19" s="28"/>
      <c r="J19" s="29"/>
      <c r="K19" s="5"/>
      <c r="L19" s="20" t="s">
        <v>37</v>
      </c>
      <c r="M19" s="53">
        <f>SUM(O2:O18)</f>
        <v>0</v>
      </c>
      <c r="N19" s="54"/>
      <c r="O19" s="55"/>
    </row>
    <row r="20" spans="1:11" ht="15" customHeight="1">
      <c r="A20" s="26">
        <v>19</v>
      </c>
      <c r="B20" s="27"/>
      <c r="C20" s="27"/>
      <c r="D20" s="27"/>
      <c r="E20" s="27"/>
      <c r="F20" s="42"/>
      <c r="G20" s="27"/>
      <c r="H20" s="27"/>
      <c r="I20" s="28"/>
      <c r="J20" s="29"/>
      <c r="K20" s="5"/>
    </row>
    <row r="21" spans="1:15" ht="15" customHeight="1">
      <c r="A21" s="26">
        <v>20</v>
      </c>
      <c r="B21" s="27"/>
      <c r="C21" s="27"/>
      <c r="D21" s="27"/>
      <c r="E21" s="27"/>
      <c r="F21" s="42"/>
      <c r="G21" s="27"/>
      <c r="H21" s="27"/>
      <c r="I21" s="28"/>
      <c r="J21" s="29"/>
      <c r="K21" s="5"/>
      <c r="L21" s="7"/>
      <c r="M21" s="1"/>
      <c r="N21" s="1"/>
      <c r="O21" s="1"/>
    </row>
    <row r="22" spans="1:14" ht="15" customHeight="1">
      <c r="A22" s="26">
        <v>21</v>
      </c>
      <c r="B22" s="27"/>
      <c r="C22" s="27"/>
      <c r="D22" s="27"/>
      <c r="E22" s="27"/>
      <c r="F22" s="42"/>
      <c r="G22" s="27"/>
      <c r="H22" s="27"/>
      <c r="I22" s="28"/>
      <c r="J22" s="29"/>
      <c r="K22" s="5"/>
      <c r="L22" s="7"/>
      <c r="M22" s="1"/>
      <c r="N22" s="1"/>
    </row>
    <row r="23" spans="1:15" ht="15" customHeight="1">
      <c r="A23" s="26">
        <v>22</v>
      </c>
      <c r="B23" s="27"/>
      <c r="C23" s="27"/>
      <c r="D23" s="27"/>
      <c r="E23" s="27"/>
      <c r="F23" s="42"/>
      <c r="G23" s="27"/>
      <c r="H23" s="27"/>
      <c r="I23" s="28"/>
      <c r="J23" s="29"/>
      <c r="K23" s="5"/>
      <c r="L23" s="7"/>
      <c r="M23" s="1"/>
      <c r="N23" s="1"/>
      <c r="O23" s="1"/>
    </row>
    <row r="24" spans="1:15" ht="15" customHeight="1">
      <c r="A24" s="26">
        <v>23</v>
      </c>
      <c r="B24" s="27"/>
      <c r="C24" s="27"/>
      <c r="D24" s="27"/>
      <c r="E24" s="27"/>
      <c r="F24" s="42"/>
      <c r="G24" s="27"/>
      <c r="H24" s="27"/>
      <c r="I24" s="28"/>
      <c r="J24" s="29"/>
      <c r="K24" s="5"/>
      <c r="L24" s="1"/>
      <c r="M24" s="1"/>
      <c r="N24" s="1"/>
      <c r="O24" s="1"/>
    </row>
    <row r="25" spans="1:15" ht="15" customHeight="1">
      <c r="A25" s="26">
        <v>24</v>
      </c>
      <c r="B25" s="27"/>
      <c r="C25" s="27"/>
      <c r="D25" s="27"/>
      <c r="E25" s="27"/>
      <c r="F25" s="42"/>
      <c r="G25" s="27"/>
      <c r="H25" s="27"/>
      <c r="I25" s="28"/>
      <c r="J25" s="29"/>
      <c r="K25" s="5"/>
      <c r="L25" s="1"/>
      <c r="M25" s="1"/>
      <c r="N25" s="1"/>
      <c r="O25" s="1"/>
    </row>
    <row r="26" spans="1:15" ht="15" customHeight="1">
      <c r="A26" s="26">
        <v>25</v>
      </c>
      <c r="B26" s="27"/>
      <c r="C26" s="27"/>
      <c r="D26" s="27"/>
      <c r="E26" s="27"/>
      <c r="F26" s="42"/>
      <c r="G26" s="27"/>
      <c r="H26" s="27"/>
      <c r="I26" s="28"/>
      <c r="J26" s="29"/>
      <c r="K26" s="5"/>
      <c r="L26" s="1"/>
      <c r="M26" s="1"/>
      <c r="N26" s="1"/>
      <c r="O26" s="1"/>
    </row>
    <row r="27" spans="1:15" ht="15" customHeight="1">
      <c r="A27" s="26">
        <v>26</v>
      </c>
      <c r="B27" s="27"/>
      <c r="C27" s="27"/>
      <c r="D27" s="27"/>
      <c r="E27" s="27"/>
      <c r="F27" s="42"/>
      <c r="G27" s="27"/>
      <c r="H27" s="27"/>
      <c r="I27" s="28"/>
      <c r="J27" s="29"/>
      <c r="K27" s="5"/>
      <c r="L27" s="1"/>
      <c r="M27" s="1"/>
      <c r="N27" s="1"/>
      <c r="O27" s="1"/>
    </row>
    <row r="28" spans="1:15" ht="15" customHeight="1">
      <c r="A28" s="26">
        <v>27</v>
      </c>
      <c r="B28" s="27"/>
      <c r="C28" s="27"/>
      <c r="D28" s="27"/>
      <c r="E28" s="27"/>
      <c r="F28" s="42"/>
      <c r="G28" s="27"/>
      <c r="H28" s="27"/>
      <c r="I28" s="28"/>
      <c r="J28" s="29"/>
      <c r="K28" s="5"/>
      <c r="L28" s="1"/>
      <c r="M28" s="1"/>
      <c r="N28" s="1"/>
      <c r="O28" s="1"/>
    </row>
    <row r="29" spans="1:15" ht="15" customHeight="1">
      <c r="A29" s="26">
        <v>28</v>
      </c>
      <c r="B29" s="27"/>
      <c r="C29" s="27"/>
      <c r="D29" s="27"/>
      <c r="E29" s="27"/>
      <c r="F29" s="42"/>
      <c r="G29" s="27"/>
      <c r="H29" s="27"/>
      <c r="I29" s="28"/>
      <c r="J29" s="29"/>
      <c r="K29" s="5"/>
      <c r="L29" s="1"/>
      <c r="M29" s="1"/>
      <c r="N29" s="1"/>
      <c r="O29" s="1"/>
    </row>
    <row r="30" spans="1:15" ht="15" customHeight="1">
      <c r="A30" s="26">
        <v>29</v>
      </c>
      <c r="B30" s="27"/>
      <c r="C30" s="27"/>
      <c r="D30" s="27"/>
      <c r="E30" s="27"/>
      <c r="F30" s="42"/>
      <c r="G30" s="27"/>
      <c r="H30" s="27"/>
      <c r="I30" s="28"/>
      <c r="J30" s="29"/>
      <c r="K30" s="5"/>
      <c r="L30" s="1"/>
      <c r="M30" s="1"/>
      <c r="N30" s="1"/>
      <c r="O30" s="1"/>
    </row>
    <row r="31" spans="1:15" ht="15" customHeight="1">
      <c r="A31" s="26">
        <v>30</v>
      </c>
      <c r="B31" s="27"/>
      <c r="C31" s="27"/>
      <c r="D31" s="27"/>
      <c r="E31" s="27"/>
      <c r="F31" s="42"/>
      <c r="G31" s="27"/>
      <c r="H31" s="27"/>
      <c r="I31" s="28"/>
      <c r="J31" s="29"/>
      <c r="K31" s="5"/>
      <c r="L31" s="1"/>
      <c r="M31" s="1"/>
      <c r="N31" s="1"/>
      <c r="O31" s="1"/>
    </row>
    <row r="32" spans="1:15" ht="15" customHeight="1">
      <c r="A32" s="26">
        <v>31</v>
      </c>
      <c r="B32" s="27"/>
      <c r="C32" s="27"/>
      <c r="D32" s="27"/>
      <c r="E32" s="27"/>
      <c r="F32" s="42"/>
      <c r="G32" s="27"/>
      <c r="H32" s="27"/>
      <c r="I32" s="28"/>
      <c r="J32" s="29"/>
      <c r="K32" s="5"/>
      <c r="L32" s="1"/>
      <c r="M32" s="1"/>
      <c r="N32" s="1"/>
      <c r="O32" s="1"/>
    </row>
    <row r="33" spans="1:15" ht="15" customHeight="1">
      <c r="A33" s="26">
        <v>32</v>
      </c>
      <c r="B33" s="27"/>
      <c r="C33" s="27"/>
      <c r="D33" s="27"/>
      <c r="E33" s="27"/>
      <c r="F33" s="42"/>
      <c r="G33" s="27"/>
      <c r="H33" s="27"/>
      <c r="I33" s="28"/>
      <c r="J33" s="29"/>
      <c r="K33" s="5"/>
      <c r="L33" s="1"/>
      <c r="M33" s="1"/>
      <c r="N33" s="1"/>
      <c r="O33" s="1"/>
    </row>
    <row r="34" spans="1:15" ht="15" customHeight="1">
      <c r="A34" s="26">
        <v>33</v>
      </c>
      <c r="B34" s="27"/>
      <c r="C34" s="27"/>
      <c r="D34" s="27"/>
      <c r="E34" s="27"/>
      <c r="F34" s="42"/>
      <c r="G34" s="27"/>
      <c r="H34" s="27"/>
      <c r="I34" s="28"/>
      <c r="J34" s="29"/>
      <c r="K34" s="5"/>
      <c r="L34" s="1"/>
      <c r="M34" s="1"/>
      <c r="N34" s="1"/>
      <c r="O34" s="1"/>
    </row>
    <row r="35" spans="1:15" ht="15" customHeight="1">
      <c r="A35" s="26">
        <v>34</v>
      </c>
      <c r="B35" s="27"/>
      <c r="C35" s="27"/>
      <c r="D35" s="27"/>
      <c r="E35" s="27"/>
      <c r="F35" s="42"/>
      <c r="G35" s="27"/>
      <c r="H35" s="27"/>
      <c r="I35" s="28"/>
      <c r="J35" s="29"/>
      <c r="K35" s="5"/>
      <c r="L35" s="1"/>
      <c r="M35" s="1"/>
      <c r="N35" s="1"/>
      <c r="O35" s="1"/>
    </row>
    <row r="36" spans="1:15" ht="15" customHeight="1">
      <c r="A36" s="26">
        <v>35</v>
      </c>
      <c r="B36" s="27"/>
      <c r="C36" s="27"/>
      <c r="D36" s="27"/>
      <c r="E36" s="27"/>
      <c r="F36" s="42"/>
      <c r="G36" s="27"/>
      <c r="H36" s="27"/>
      <c r="I36" s="28"/>
      <c r="J36" s="29"/>
      <c r="K36" s="5"/>
      <c r="L36" s="1"/>
      <c r="M36" s="1"/>
      <c r="N36" s="1"/>
      <c r="O36" s="1"/>
    </row>
    <row r="37" spans="1:15" ht="15" customHeight="1">
      <c r="A37" s="26">
        <v>36</v>
      </c>
      <c r="B37" s="27"/>
      <c r="C37" s="27"/>
      <c r="D37" s="27"/>
      <c r="E37" s="27"/>
      <c r="F37" s="42"/>
      <c r="G37" s="27"/>
      <c r="H37" s="27"/>
      <c r="I37" s="28"/>
      <c r="J37" s="29"/>
      <c r="K37" s="5"/>
      <c r="L37" s="1"/>
      <c r="M37" s="1"/>
      <c r="N37" s="1"/>
      <c r="O37" s="1"/>
    </row>
    <row r="38" spans="1:15" ht="15" customHeight="1">
      <c r="A38" s="26">
        <v>37</v>
      </c>
      <c r="B38" s="27"/>
      <c r="C38" s="27"/>
      <c r="D38" s="27"/>
      <c r="E38" s="27"/>
      <c r="F38" s="42"/>
      <c r="G38" s="27"/>
      <c r="H38" s="27"/>
      <c r="I38" s="28"/>
      <c r="J38" s="29"/>
      <c r="K38" s="5"/>
      <c r="L38" s="1"/>
      <c r="M38" s="1"/>
      <c r="N38" s="1"/>
      <c r="O38" s="1"/>
    </row>
    <row r="39" spans="1:15" ht="15" customHeight="1">
      <c r="A39" s="26">
        <v>38</v>
      </c>
      <c r="B39" s="27"/>
      <c r="C39" s="27"/>
      <c r="D39" s="27"/>
      <c r="E39" s="27"/>
      <c r="F39" s="42"/>
      <c r="G39" s="27"/>
      <c r="H39" s="27"/>
      <c r="I39" s="28"/>
      <c r="J39" s="29"/>
      <c r="K39" s="5"/>
      <c r="L39" s="1"/>
      <c r="M39" s="1"/>
      <c r="N39" s="1"/>
      <c r="O39" s="1"/>
    </row>
    <row r="40" spans="1:15" ht="15" customHeight="1">
      <c r="A40" s="26">
        <v>39</v>
      </c>
      <c r="B40" s="27"/>
      <c r="C40" s="27"/>
      <c r="D40" s="27"/>
      <c r="E40" s="27"/>
      <c r="F40" s="42"/>
      <c r="G40" s="27"/>
      <c r="H40" s="27"/>
      <c r="I40" s="28"/>
      <c r="J40" s="29"/>
      <c r="K40" s="1"/>
      <c r="L40" s="1"/>
      <c r="M40" s="1"/>
      <c r="N40" s="1"/>
      <c r="O40" s="1"/>
    </row>
    <row r="41" spans="1:12" ht="15" customHeight="1">
      <c r="A41" s="26">
        <v>40</v>
      </c>
      <c r="B41" s="27"/>
      <c r="C41" s="27"/>
      <c r="D41" s="27"/>
      <c r="E41" s="27"/>
      <c r="F41" s="42"/>
      <c r="G41" s="27"/>
      <c r="H41" s="27"/>
      <c r="I41" s="28"/>
      <c r="J41" s="29"/>
      <c r="K41" s="1"/>
      <c r="L41" s="1"/>
    </row>
    <row r="42" spans="1:12" ht="15" customHeight="1">
      <c r="A42" s="26">
        <v>41</v>
      </c>
      <c r="B42" s="27"/>
      <c r="C42" s="27"/>
      <c r="D42" s="27"/>
      <c r="E42" s="27"/>
      <c r="F42" s="42"/>
      <c r="G42" s="27"/>
      <c r="H42" s="27"/>
      <c r="I42" s="28"/>
      <c r="J42" s="29"/>
      <c r="K42" s="1"/>
      <c r="L42" s="1"/>
    </row>
    <row r="43" spans="1:12" ht="15" customHeight="1">
      <c r="A43" s="26">
        <v>42</v>
      </c>
      <c r="B43" s="27"/>
      <c r="C43" s="27"/>
      <c r="D43" s="27"/>
      <c r="E43" s="27"/>
      <c r="F43" s="42"/>
      <c r="G43" s="27"/>
      <c r="H43" s="27"/>
      <c r="I43" s="28"/>
      <c r="J43" s="29"/>
      <c r="K43" s="1"/>
      <c r="L43" s="1"/>
    </row>
    <row r="44" spans="1:12" ht="15" customHeight="1">
      <c r="A44" s="26">
        <v>43</v>
      </c>
      <c r="B44" s="27"/>
      <c r="C44" s="27"/>
      <c r="D44" s="27"/>
      <c r="E44" s="27"/>
      <c r="F44" s="42"/>
      <c r="G44" s="27"/>
      <c r="H44" s="27"/>
      <c r="I44" s="28"/>
      <c r="J44" s="29"/>
      <c r="K44" s="1"/>
      <c r="L44" s="1"/>
    </row>
    <row r="45" spans="1:12" ht="15" customHeight="1">
      <c r="A45" s="26">
        <v>44</v>
      </c>
      <c r="B45" s="27"/>
      <c r="C45" s="27"/>
      <c r="D45" s="27"/>
      <c r="E45" s="27"/>
      <c r="F45" s="42"/>
      <c r="G45" s="27"/>
      <c r="H45" s="27"/>
      <c r="I45" s="28"/>
      <c r="J45" s="29"/>
      <c r="K45" s="1"/>
      <c r="L45" s="1"/>
    </row>
    <row r="46" spans="1:12" ht="15" customHeight="1">
      <c r="A46" s="26">
        <v>45</v>
      </c>
      <c r="B46" s="27"/>
      <c r="C46" s="27"/>
      <c r="D46" s="27"/>
      <c r="E46" s="27"/>
      <c r="F46" s="42"/>
      <c r="G46" s="27"/>
      <c r="H46" s="27"/>
      <c r="I46" s="28"/>
      <c r="J46" s="29"/>
      <c r="K46" s="1"/>
      <c r="L46" s="1"/>
    </row>
    <row r="47" spans="1:12" ht="15" customHeight="1">
      <c r="A47" s="26">
        <v>46</v>
      </c>
      <c r="B47" s="27"/>
      <c r="C47" s="27"/>
      <c r="D47" s="27"/>
      <c r="E47" s="27"/>
      <c r="F47" s="42"/>
      <c r="G47" s="27"/>
      <c r="H47" s="27"/>
      <c r="I47" s="28"/>
      <c r="J47" s="29"/>
      <c r="K47" s="1"/>
      <c r="L47" s="1"/>
    </row>
    <row r="48" spans="1:12" ht="15" customHeight="1">
      <c r="A48" s="26">
        <v>47</v>
      </c>
      <c r="B48" s="27"/>
      <c r="C48" s="27"/>
      <c r="D48" s="27"/>
      <c r="E48" s="27"/>
      <c r="F48" s="42"/>
      <c r="G48" s="27"/>
      <c r="H48" s="27"/>
      <c r="I48" s="28"/>
      <c r="J48" s="29"/>
      <c r="K48" s="1"/>
      <c r="L48" s="1"/>
    </row>
    <row r="49" spans="1:12" ht="15" customHeight="1">
      <c r="A49" s="26">
        <v>48</v>
      </c>
      <c r="B49" s="27"/>
      <c r="C49" s="27"/>
      <c r="D49" s="27"/>
      <c r="E49" s="27"/>
      <c r="F49" s="42"/>
      <c r="G49" s="27"/>
      <c r="H49" s="27"/>
      <c r="I49" s="28"/>
      <c r="J49" s="29"/>
      <c r="K49" s="1"/>
      <c r="L49" s="1"/>
    </row>
    <row r="50" spans="1:10" ht="15" customHeight="1">
      <c r="A50" s="26">
        <v>49</v>
      </c>
      <c r="B50" s="27"/>
      <c r="C50" s="33"/>
      <c r="D50" s="33"/>
      <c r="E50" s="34"/>
      <c r="F50" s="42"/>
      <c r="G50" s="33"/>
      <c r="H50" s="33"/>
      <c r="I50" s="28"/>
      <c r="J50" s="35"/>
    </row>
    <row r="51" spans="1:10" ht="15" customHeight="1" thickBot="1">
      <c r="A51" s="36">
        <v>50</v>
      </c>
      <c r="B51" s="37"/>
      <c r="C51" s="37"/>
      <c r="D51" s="37"/>
      <c r="E51" s="37"/>
      <c r="F51" s="43"/>
      <c r="G51" s="37"/>
      <c r="H51" s="37"/>
      <c r="I51" s="38"/>
      <c r="J51" s="39"/>
    </row>
  </sheetData>
  <sheetProtection/>
  <mergeCells count="2">
    <mergeCell ref="M19:O19"/>
    <mergeCell ref="M2:M15"/>
  </mergeCells>
  <dataValidations count="5">
    <dataValidation type="whole" allowBlank="1" showInputMessage="1" showErrorMessage="1" sqref="HV4 J65532">
      <formula1>0</formula1>
      <formula2>20</formula2>
    </dataValidation>
    <dataValidation type="list" allowBlank="1" showInputMessage="1" showErrorMessage="1" sqref="HV2 J65530">
      <formula1>"利用する,利用しない"</formula1>
    </dataValidation>
    <dataValidation type="list" allowBlank="1" showInputMessage="1" showErrorMessage="1" sqref="B2:B51">
      <formula1>$L$2:$L$15</formula1>
    </dataValidation>
    <dataValidation type="list" allowBlank="1" showInputMessage="1" showErrorMessage="1" sqref="F2:F51">
      <formula1>"院生,高専生,高校生以下"</formula1>
    </dataValidation>
    <dataValidation type="list" allowBlank="1" showInputMessage="1" showErrorMessage="1" sqref="I2:I51">
      <formula1>"○"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satomichiaki</dc:creator>
  <cp:keywords/>
  <dc:description/>
  <cp:lastModifiedBy>Ishiyama</cp:lastModifiedBy>
  <cp:lastPrinted>2017-04-22T03:32:28Z</cp:lastPrinted>
  <dcterms:created xsi:type="dcterms:W3CDTF">2017-04-20T06:51:32Z</dcterms:created>
  <dcterms:modified xsi:type="dcterms:W3CDTF">2017-05-15T12:46:02Z</dcterms:modified>
  <cp:category/>
  <cp:version/>
  <cp:contentType/>
  <cp:contentStatus/>
</cp:coreProperties>
</file>